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mca training\Downloads\"/>
    </mc:Choice>
  </mc:AlternateContent>
  <bookViews>
    <workbookView xWindow="0" yWindow="0" windowWidth="20490" windowHeight="7755" firstSheet="1" activeTab="4"/>
  </bookViews>
  <sheets>
    <sheet name="Registrants" sheetId="3" state="hidden" r:id="rId1"/>
    <sheet name="Swim" sheetId="1" r:id="rId2"/>
    <sheet name="Bike" sheetId="4" r:id="rId3"/>
    <sheet name="Run" sheetId="5" r:id="rId4"/>
    <sheet name="Total" sheetId="6" r:id="rId5"/>
    <sheet name="Total (2)" sheetId="7" state="hidden" r:id="rId6"/>
  </sheets>
  <definedNames>
    <definedName name="_xlnm._FilterDatabase" localSheetId="0" hidden="1">Registrants!$D$1:$D$74</definedName>
    <definedName name="_xlnm._FilterDatabase" localSheetId="5" hidden="1">'Total (2)'!$A$1:$AD$77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7" l="1"/>
  <c r="M59" i="7"/>
  <c r="L59" i="7"/>
  <c r="P59" i="7" s="1"/>
  <c r="G59" i="7"/>
  <c r="F59" i="7"/>
  <c r="I59" i="7" s="1"/>
  <c r="E59" i="7"/>
  <c r="C59" i="7"/>
  <c r="B59" i="7"/>
  <c r="A59" i="7"/>
  <c r="N58" i="7"/>
  <c r="M58" i="7"/>
  <c r="P58" i="7" s="1"/>
  <c r="L58" i="7"/>
  <c r="I58" i="7"/>
  <c r="G58" i="7"/>
  <c r="F58" i="7"/>
  <c r="E58" i="7"/>
  <c r="C58" i="7"/>
  <c r="B58" i="7"/>
  <c r="A58" i="7"/>
  <c r="P57" i="7"/>
  <c r="Q57" i="7" s="1"/>
  <c r="N57" i="7"/>
  <c r="M57" i="7"/>
  <c r="L57" i="7"/>
  <c r="G57" i="7"/>
  <c r="F57" i="7"/>
  <c r="E57" i="7"/>
  <c r="I57" i="7" s="1"/>
  <c r="C57" i="7"/>
  <c r="B57" i="7"/>
  <c r="A57" i="7"/>
  <c r="N55" i="7"/>
  <c r="M55" i="7"/>
  <c r="L55" i="7"/>
  <c r="P55" i="7" s="1"/>
  <c r="G55" i="7"/>
  <c r="F55" i="7"/>
  <c r="E55" i="7"/>
  <c r="I55" i="7" s="1"/>
  <c r="C55" i="7"/>
  <c r="B55" i="7"/>
  <c r="A55" i="7"/>
  <c r="N54" i="7"/>
  <c r="M54" i="7"/>
  <c r="L54" i="7"/>
  <c r="P54" i="7" s="1"/>
  <c r="G54" i="7"/>
  <c r="F54" i="7"/>
  <c r="E54" i="7"/>
  <c r="I54" i="7" s="1"/>
  <c r="C54" i="7"/>
  <c r="B54" i="7"/>
  <c r="A54" i="7"/>
  <c r="N53" i="7"/>
  <c r="M53" i="7"/>
  <c r="L53" i="7"/>
  <c r="P53" i="7" s="1"/>
  <c r="C53" i="7"/>
  <c r="B53" i="7"/>
  <c r="A53" i="7"/>
  <c r="N52" i="7"/>
  <c r="M52" i="7"/>
  <c r="P52" i="7" s="1"/>
  <c r="L52" i="7"/>
  <c r="I52" i="7"/>
  <c r="G52" i="7"/>
  <c r="F52" i="7"/>
  <c r="E52" i="7"/>
  <c r="C52" i="7"/>
  <c r="B52" i="7"/>
  <c r="A52" i="7"/>
  <c r="P51" i="7"/>
  <c r="N51" i="7"/>
  <c r="M51" i="7"/>
  <c r="L51" i="7"/>
  <c r="G51" i="7"/>
  <c r="F51" i="7"/>
  <c r="E51" i="7"/>
  <c r="I51" i="7" s="1"/>
  <c r="C51" i="7"/>
  <c r="B51" i="7"/>
  <c r="A51" i="7"/>
  <c r="N50" i="7"/>
  <c r="M50" i="7"/>
  <c r="L50" i="7"/>
  <c r="P50" i="7" s="1"/>
  <c r="G50" i="7"/>
  <c r="F50" i="7"/>
  <c r="E50" i="7"/>
  <c r="I50" i="7" s="1"/>
  <c r="C50" i="7"/>
  <c r="B50" i="7"/>
  <c r="A50" i="7"/>
  <c r="N49" i="7"/>
  <c r="M49" i="7"/>
  <c r="L49" i="7"/>
  <c r="P49" i="7" s="1"/>
  <c r="G49" i="7"/>
  <c r="F49" i="7"/>
  <c r="E49" i="7"/>
  <c r="I49" i="7" s="1"/>
  <c r="C49" i="7"/>
  <c r="B49" i="7"/>
  <c r="A49" i="7"/>
  <c r="N48" i="7"/>
  <c r="M48" i="7"/>
  <c r="L48" i="7"/>
  <c r="P48" i="7" s="1"/>
  <c r="I48" i="7"/>
  <c r="G48" i="7"/>
  <c r="F48" i="7"/>
  <c r="E48" i="7"/>
  <c r="C48" i="7"/>
  <c r="B48" i="7"/>
  <c r="A48" i="7"/>
  <c r="P47" i="7"/>
  <c r="N47" i="7"/>
  <c r="M47" i="7"/>
  <c r="L47" i="7"/>
  <c r="C47" i="7"/>
  <c r="B47" i="7"/>
  <c r="A47" i="7"/>
  <c r="P46" i="7"/>
  <c r="N46" i="7"/>
  <c r="M46" i="7"/>
  <c r="L46" i="7"/>
  <c r="G46" i="7"/>
  <c r="F46" i="7"/>
  <c r="E46" i="7"/>
  <c r="I46" i="7" s="1"/>
  <c r="C46" i="7"/>
  <c r="B46" i="7"/>
  <c r="A46" i="7"/>
  <c r="N45" i="7"/>
  <c r="M45" i="7"/>
  <c r="L45" i="7"/>
  <c r="P45" i="7" s="1"/>
  <c r="G45" i="7"/>
  <c r="F45" i="7"/>
  <c r="E45" i="7"/>
  <c r="I45" i="7" s="1"/>
  <c r="C45" i="7"/>
  <c r="B45" i="7"/>
  <c r="A45" i="7"/>
  <c r="N43" i="7"/>
  <c r="M43" i="7"/>
  <c r="L43" i="7"/>
  <c r="P43" i="7" s="1"/>
  <c r="G43" i="7"/>
  <c r="F43" i="7"/>
  <c r="E43" i="7"/>
  <c r="I43" i="7" s="1"/>
  <c r="C43" i="7"/>
  <c r="B43" i="7"/>
  <c r="A43" i="7"/>
  <c r="N42" i="7"/>
  <c r="M42" i="7"/>
  <c r="L42" i="7"/>
  <c r="P42" i="7" s="1"/>
  <c r="I42" i="7"/>
  <c r="G42" i="7"/>
  <c r="F42" i="7"/>
  <c r="E42" i="7"/>
  <c r="C42" i="7"/>
  <c r="B42" i="7"/>
  <c r="A42" i="7"/>
  <c r="P41" i="7"/>
  <c r="N41" i="7"/>
  <c r="M41" i="7"/>
  <c r="L41" i="7"/>
  <c r="G41" i="7"/>
  <c r="F41" i="7"/>
  <c r="E41" i="7"/>
  <c r="I41" i="7" s="1"/>
  <c r="C41" i="7"/>
  <c r="B41" i="7"/>
  <c r="A41" i="7"/>
  <c r="N40" i="7"/>
  <c r="M40" i="7"/>
  <c r="L40" i="7"/>
  <c r="P40" i="7" s="1"/>
  <c r="G40" i="7"/>
  <c r="F40" i="7"/>
  <c r="E40" i="7"/>
  <c r="I40" i="7" s="1"/>
  <c r="C40" i="7"/>
  <c r="B40" i="7"/>
  <c r="A40" i="7"/>
  <c r="N39" i="7"/>
  <c r="M39" i="7"/>
  <c r="L39" i="7"/>
  <c r="P39" i="7" s="1"/>
  <c r="G39" i="7"/>
  <c r="F39" i="7"/>
  <c r="E39" i="7"/>
  <c r="I39" i="7" s="1"/>
  <c r="C39" i="7"/>
  <c r="B39" i="7"/>
  <c r="A39" i="7"/>
  <c r="N38" i="7"/>
  <c r="M38" i="7"/>
  <c r="L38" i="7"/>
  <c r="P38" i="7" s="1"/>
  <c r="I38" i="7"/>
  <c r="G38" i="7"/>
  <c r="F38" i="7"/>
  <c r="E38" i="7"/>
  <c r="C38" i="7"/>
  <c r="B38" i="7"/>
  <c r="A38" i="7"/>
  <c r="P37" i="7"/>
  <c r="N37" i="7"/>
  <c r="M37" i="7"/>
  <c r="L37" i="7"/>
  <c r="G37" i="7"/>
  <c r="F37" i="7"/>
  <c r="E37" i="7"/>
  <c r="I37" i="7" s="1"/>
  <c r="C37" i="7"/>
  <c r="B37" i="7"/>
  <c r="A37" i="7"/>
  <c r="N36" i="7"/>
  <c r="M36" i="7"/>
  <c r="L36" i="7"/>
  <c r="P36" i="7" s="1"/>
  <c r="G36" i="7"/>
  <c r="F36" i="7"/>
  <c r="E36" i="7"/>
  <c r="I36" i="7" s="1"/>
  <c r="C36" i="7"/>
  <c r="B36" i="7"/>
  <c r="A36" i="7"/>
  <c r="N35" i="7"/>
  <c r="M35" i="7"/>
  <c r="L35" i="7"/>
  <c r="P35" i="7" s="1"/>
  <c r="G35" i="7"/>
  <c r="F35" i="7"/>
  <c r="E35" i="7"/>
  <c r="I35" i="7" s="1"/>
  <c r="C35" i="7"/>
  <c r="B35" i="7"/>
  <c r="A35" i="7"/>
  <c r="N34" i="7"/>
  <c r="M34" i="7"/>
  <c r="L34" i="7"/>
  <c r="P34" i="7" s="1"/>
  <c r="I34" i="7"/>
  <c r="G34" i="7"/>
  <c r="F34" i="7"/>
  <c r="E34" i="7"/>
  <c r="C34" i="7"/>
  <c r="B34" i="7"/>
  <c r="A34" i="7"/>
  <c r="P32" i="7"/>
  <c r="N32" i="7"/>
  <c r="M32" i="7"/>
  <c r="L32" i="7"/>
  <c r="G32" i="7"/>
  <c r="F32" i="7"/>
  <c r="E32" i="7"/>
  <c r="I32" i="7" s="1"/>
  <c r="C32" i="7"/>
  <c r="B32" i="7"/>
  <c r="A32" i="7"/>
  <c r="N31" i="7"/>
  <c r="M31" i="7"/>
  <c r="L31" i="7"/>
  <c r="P31" i="7" s="1"/>
  <c r="G31" i="7"/>
  <c r="F31" i="7"/>
  <c r="E31" i="7"/>
  <c r="I31" i="7" s="1"/>
  <c r="C31" i="7"/>
  <c r="B31" i="7"/>
  <c r="A31" i="7"/>
  <c r="N30" i="7"/>
  <c r="M30" i="7"/>
  <c r="L30" i="7"/>
  <c r="P30" i="7" s="1"/>
  <c r="G30" i="7"/>
  <c r="F30" i="7"/>
  <c r="E30" i="7"/>
  <c r="I30" i="7" s="1"/>
  <c r="C30" i="7"/>
  <c r="B30" i="7"/>
  <c r="A30" i="7"/>
  <c r="N29" i="7"/>
  <c r="M29" i="7"/>
  <c r="L29" i="7"/>
  <c r="P29" i="7" s="1"/>
  <c r="I29" i="7"/>
  <c r="G29" i="7"/>
  <c r="F29" i="7"/>
  <c r="E29" i="7"/>
  <c r="C29" i="7"/>
  <c r="B29" i="7"/>
  <c r="A29" i="7"/>
  <c r="P28" i="7"/>
  <c r="N28" i="7"/>
  <c r="M28" i="7"/>
  <c r="L28" i="7"/>
  <c r="C28" i="7"/>
  <c r="B28" i="7"/>
  <c r="A28" i="7"/>
  <c r="P27" i="7"/>
  <c r="N27" i="7"/>
  <c r="M27" i="7"/>
  <c r="L27" i="7"/>
  <c r="G27" i="7"/>
  <c r="F27" i="7"/>
  <c r="E27" i="7"/>
  <c r="I27" i="7" s="1"/>
  <c r="C27" i="7"/>
  <c r="B27" i="7"/>
  <c r="A27" i="7"/>
  <c r="N26" i="7"/>
  <c r="M26" i="7"/>
  <c r="L26" i="7"/>
  <c r="P26" i="7" s="1"/>
  <c r="G26" i="7"/>
  <c r="F26" i="7"/>
  <c r="E26" i="7"/>
  <c r="I26" i="7" s="1"/>
  <c r="C26" i="7"/>
  <c r="B26" i="7"/>
  <c r="A26" i="7"/>
  <c r="N25" i="7"/>
  <c r="M25" i="7"/>
  <c r="L25" i="7"/>
  <c r="P25" i="7" s="1"/>
  <c r="G25" i="7"/>
  <c r="F25" i="7"/>
  <c r="E25" i="7"/>
  <c r="I25" i="7" s="1"/>
  <c r="C25" i="7"/>
  <c r="B25" i="7"/>
  <c r="A25" i="7"/>
  <c r="N24" i="7"/>
  <c r="M24" i="7"/>
  <c r="L24" i="7"/>
  <c r="P24" i="7" s="1"/>
  <c r="I24" i="7"/>
  <c r="G24" i="7"/>
  <c r="F24" i="7"/>
  <c r="E24" i="7"/>
  <c r="C24" i="7"/>
  <c r="B24" i="7"/>
  <c r="A24" i="7"/>
  <c r="P23" i="7"/>
  <c r="N23" i="7"/>
  <c r="M23" i="7"/>
  <c r="L23" i="7"/>
  <c r="G23" i="7"/>
  <c r="F23" i="7"/>
  <c r="E23" i="7"/>
  <c r="I23" i="7" s="1"/>
  <c r="C23" i="7"/>
  <c r="B23" i="7"/>
  <c r="A23" i="7"/>
  <c r="N22" i="7"/>
  <c r="M22" i="7"/>
  <c r="L22" i="7"/>
  <c r="P22" i="7" s="1"/>
  <c r="G22" i="7"/>
  <c r="F22" i="7"/>
  <c r="E22" i="7"/>
  <c r="I22" i="7" s="1"/>
  <c r="C22" i="7"/>
  <c r="B22" i="7"/>
  <c r="A22" i="7"/>
  <c r="N21" i="7"/>
  <c r="M21" i="7"/>
  <c r="L21" i="7"/>
  <c r="P21" i="7" s="1"/>
  <c r="G21" i="7"/>
  <c r="F21" i="7"/>
  <c r="E21" i="7"/>
  <c r="I21" i="7" s="1"/>
  <c r="C21" i="7"/>
  <c r="B21" i="7"/>
  <c r="A21" i="7"/>
  <c r="N20" i="7"/>
  <c r="M20" i="7"/>
  <c r="L20" i="7"/>
  <c r="P20" i="7" s="1"/>
  <c r="I20" i="7"/>
  <c r="G20" i="7"/>
  <c r="F20" i="7"/>
  <c r="E20" i="7"/>
  <c r="C20" i="7"/>
  <c r="B20" i="7"/>
  <c r="A20" i="7"/>
  <c r="P19" i="7"/>
  <c r="N19" i="7"/>
  <c r="M19" i="7"/>
  <c r="L19" i="7"/>
  <c r="G19" i="7"/>
  <c r="F19" i="7"/>
  <c r="E19" i="7"/>
  <c r="I19" i="7" s="1"/>
  <c r="C19" i="7"/>
  <c r="B19" i="7"/>
  <c r="A19" i="7"/>
  <c r="N18" i="7"/>
  <c r="M18" i="7"/>
  <c r="L18" i="7"/>
  <c r="P18" i="7" s="1"/>
  <c r="G18" i="7"/>
  <c r="F18" i="7"/>
  <c r="E18" i="7"/>
  <c r="I18" i="7" s="1"/>
  <c r="C18" i="7"/>
  <c r="B18" i="7"/>
  <c r="A18" i="7"/>
  <c r="N17" i="7"/>
  <c r="M17" i="7"/>
  <c r="L17" i="7"/>
  <c r="P17" i="7" s="1"/>
  <c r="G17" i="7"/>
  <c r="F17" i="7"/>
  <c r="E17" i="7"/>
  <c r="I17" i="7" s="1"/>
  <c r="C17" i="7"/>
  <c r="B17" i="7"/>
  <c r="A17" i="7"/>
  <c r="N15" i="7"/>
  <c r="M15" i="7"/>
  <c r="L15" i="7"/>
  <c r="P15" i="7" s="1"/>
  <c r="I15" i="7"/>
  <c r="G15" i="7"/>
  <c r="F15" i="7"/>
  <c r="E15" i="7"/>
  <c r="C15" i="7"/>
  <c r="B15" i="7"/>
  <c r="A15" i="7"/>
  <c r="P14" i="7"/>
  <c r="N14" i="7"/>
  <c r="M14" i="7"/>
  <c r="L14" i="7"/>
  <c r="G14" i="7"/>
  <c r="F14" i="7"/>
  <c r="E14" i="7"/>
  <c r="I14" i="7" s="1"/>
  <c r="C14" i="7"/>
  <c r="B14" i="7"/>
  <c r="A14" i="7"/>
  <c r="N13" i="7"/>
  <c r="M13" i="7"/>
  <c r="L13" i="7"/>
  <c r="P13" i="7" s="1"/>
  <c r="G13" i="7"/>
  <c r="F13" i="7"/>
  <c r="E13" i="7"/>
  <c r="I13" i="7" s="1"/>
  <c r="C13" i="7"/>
  <c r="B13" i="7"/>
  <c r="A13" i="7"/>
  <c r="N12" i="7"/>
  <c r="M12" i="7"/>
  <c r="L12" i="7"/>
  <c r="P12" i="7" s="1"/>
  <c r="G12" i="7"/>
  <c r="F12" i="7"/>
  <c r="E12" i="7"/>
  <c r="I12" i="7" s="1"/>
  <c r="C12" i="7"/>
  <c r="B12" i="7"/>
  <c r="A12" i="7"/>
  <c r="N11" i="7"/>
  <c r="M11" i="7"/>
  <c r="L11" i="7"/>
  <c r="P11" i="7" s="1"/>
  <c r="I11" i="7"/>
  <c r="G11" i="7"/>
  <c r="F11" i="7"/>
  <c r="E11" i="7"/>
  <c r="C11" i="7"/>
  <c r="B11" i="7"/>
  <c r="A11" i="7"/>
  <c r="P10" i="7"/>
  <c r="N10" i="7"/>
  <c r="M10" i="7"/>
  <c r="L10" i="7"/>
  <c r="G10" i="7"/>
  <c r="F10" i="7"/>
  <c r="E10" i="7"/>
  <c r="I10" i="7" s="1"/>
  <c r="C10" i="7"/>
  <c r="B10" i="7"/>
  <c r="A10" i="7"/>
  <c r="N9" i="7"/>
  <c r="M9" i="7"/>
  <c r="L9" i="7"/>
  <c r="P9" i="7" s="1"/>
  <c r="G9" i="7"/>
  <c r="F9" i="7"/>
  <c r="E9" i="7"/>
  <c r="I9" i="7" s="1"/>
  <c r="C9" i="7"/>
  <c r="B9" i="7"/>
  <c r="A9" i="7"/>
  <c r="N8" i="7"/>
  <c r="M8" i="7"/>
  <c r="L8" i="7"/>
  <c r="P8" i="7" s="1"/>
  <c r="G8" i="7"/>
  <c r="F8" i="7"/>
  <c r="E8" i="7"/>
  <c r="I8" i="7" s="1"/>
  <c r="C8" i="7"/>
  <c r="B8" i="7"/>
  <c r="A8" i="7"/>
  <c r="N7" i="7"/>
  <c r="M7" i="7"/>
  <c r="L7" i="7"/>
  <c r="P7" i="7" s="1"/>
  <c r="I7" i="7"/>
  <c r="G7" i="7"/>
  <c r="F7" i="7"/>
  <c r="E7" i="7"/>
  <c r="C7" i="7"/>
  <c r="B7" i="7"/>
  <c r="A7" i="7"/>
  <c r="P6" i="7"/>
  <c r="N6" i="7"/>
  <c r="M6" i="7"/>
  <c r="L6" i="7"/>
  <c r="G6" i="7"/>
  <c r="F6" i="7"/>
  <c r="E6" i="7"/>
  <c r="I6" i="7" s="1"/>
  <c r="C6" i="7"/>
  <c r="B6" i="7"/>
  <c r="A6" i="7"/>
  <c r="N5" i="7"/>
  <c r="M5" i="7"/>
  <c r="L5" i="7"/>
  <c r="P5" i="7" s="1"/>
  <c r="G5" i="7"/>
  <c r="F5" i="7"/>
  <c r="E5" i="7"/>
  <c r="I5" i="7" s="1"/>
  <c r="C5" i="7"/>
  <c r="B5" i="7"/>
  <c r="A5" i="7"/>
  <c r="N4" i="7"/>
  <c r="M4" i="7"/>
  <c r="L4" i="7"/>
  <c r="P4" i="7" s="1"/>
  <c r="G4" i="7"/>
  <c r="F4" i="7"/>
  <c r="E4" i="7"/>
  <c r="I4" i="7" s="1"/>
  <c r="C4" i="7"/>
  <c r="B4" i="7"/>
  <c r="A4" i="7"/>
  <c r="N3" i="7"/>
  <c r="M3" i="7"/>
  <c r="L3" i="7"/>
  <c r="P3" i="7" s="1"/>
  <c r="I3" i="7"/>
  <c r="G3" i="7"/>
  <c r="F3" i="7"/>
  <c r="E3" i="7"/>
  <c r="C3" i="7"/>
  <c r="B3" i="7"/>
  <c r="A3" i="7"/>
  <c r="P2" i="7"/>
  <c r="N2" i="7"/>
  <c r="M2" i="7"/>
  <c r="L2" i="7"/>
  <c r="G2" i="7"/>
  <c r="F2" i="7"/>
  <c r="E2" i="7"/>
  <c r="I2" i="7" s="1"/>
  <c r="C2" i="7"/>
  <c r="B2" i="7"/>
  <c r="A2" i="7"/>
  <c r="C1" i="7"/>
  <c r="B1" i="7"/>
  <c r="A1" i="7"/>
  <c r="G58" i="5"/>
  <c r="G59" i="5"/>
  <c r="G60" i="5"/>
  <c r="G57" i="5"/>
  <c r="G55" i="5"/>
  <c r="G46" i="5"/>
  <c r="G47" i="5"/>
  <c r="G48" i="5"/>
  <c r="G49" i="5"/>
  <c r="G50" i="5"/>
  <c r="G51" i="5"/>
  <c r="G52" i="5"/>
  <c r="G53" i="5"/>
  <c r="G54" i="5"/>
  <c r="G45" i="5"/>
  <c r="G35" i="5"/>
  <c r="G36" i="5"/>
  <c r="G37" i="5"/>
  <c r="G38" i="5"/>
  <c r="G39" i="5"/>
  <c r="G40" i="5"/>
  <c r="G41" i="5"/>
  <c r="H41" i="5" s="1"/>
  <c r="G41" i="6" s="1"/>
  <c r="G42" i="5"/>
  <c r="G43" i="5"/>
  <c r="G34" i="5"/>
  <c r="G18" i="5"/>
  <c r="H18" i="5" s="1"/>
  <c r="G18" i="6" s="1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17" i="5"/>
  <c r="G3" i="5"/>
  <c r="G4" i="5"/>
  <c r="H4" i="5" s="1"/>
  <c r="G4" i="6" s="1"/>
  <c r="G5" i="5"/>
  <c r="H5" i="5" s="1"/>
  <c r="G5" i="6" s="1"/>
  <c r="G6" i="5"/>
  <c r="G7" i="5"/>
  <c r="G8" i="5"/>
  <c r="G9" i="5"/>
  <c r="G10" i="5"/>
  <c r="G11" i="5"/>
  <c r="G12" i="5"/>
  <c r="G13" i="5"/>
  <c r="G14" i="5"/>
  <c r="G15" i="5"/>
  <c r="G2" i="5"/>
  <c r="H2" i="5" s="1"/>
  <c r="G58" i="4"/>
  <c r="H58" i="4" s="1"/>
  <c r="G59" i="4"/>
  <c r="H59" i="4" s="1"/>
  <c r="G60" i="4"/>
  <c r="H60" i="4" s="1"/>
  <c r="G57" i="4"/>
  <c r="A58" i="4"/>
  <c r="B58" i="4"/>
  <c r="C58" i="4"/>
  <c r="A59" i="4"/>
  <c r="B59" i="4"/>
  <c r="C59" i="4"/>
  <c r="A60" i="4"/>
  <c r="B60" i="4"/>
  <c r="C60" i="4"/>
  <c r="G55" i="4"/>
  <c r="G46" i="4"/>
  <c r="G47" i="4"/>
  <c r="G48" i="4"/>
  <c r="G49" i="4"/>
  <c r="G50" i="4"/>
  <c r="G51" i="4"/>
  <c r="G52" i="4"/>
  <c r="G53" i="4"/>
  <c r="G54" i="4"/>
  <c r="G45" i="4"/>
  <c r="G43" i="4"/>
  <c r="G35" i="4"/>
  <c r="G36" i="4"/>
  <c r="G37" i="4"/>
  <c r="G38" i="4"/>
  <c r="G39" i="4"/>
  <c r="G40" i="4"/>
  <c r="G41" i="4"/>
  <c r="H41" i="4" s="1"/>
  <c r="F41" i="6" s="1"/>
  <c r="G42" i="4"/>
  <c r="G34" i="4"/>
  <c r="G18" i="4"/>
  <c r="H18" i="4" s="1"/>
  <c r="F18" i="6" s="1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17" i="4"/>
  <c r="G3" i="4"/>
  <c r="G4" i="4"/>
  <c r="H4" i="4" s="1"/>
  <c r="F4" i="6" s="1"/>
  <c r="G5" i="4"/>
  <c r="H5" i="4" s="1"/>
  <c r="F5" i="6" s="1"/>
  <c r="G6" i="4"/>
  <c r="G7" i="4"/>
  <c r="G8" i="4"/>
  <c r="G9" i="4"/>
  <c r="G10" i="4"/>
  <c r="G11" i="4"/>
  <c r="G12" i="4"/>
  <c r="G13" i="4"/>
  <c r="G14" i="4"/>
  <c r="G15" i="4"/>
  <c r="G2" i="4"/>
  <c r="H55" i="1"/>
  <c r="H58" i="1"/>
  <c r="H59" i="1"/>
  <c r="H60" i="1"/>
  <c r="H57" i="1"/>
  <c r="H46" i="1"/>
  <c r="H47" i="1"/>
  <c r="H48" i="1"/>
  <c r="H49" i="1"/>
  <c r="H50" i="1"/>
  <c r="H51" i="1"/>
  <c r="H52" i="1"/>
  <c r="H53" i="1"/>
  <c r="H54" i="1"/>
  <c r="H45" i="1"/>
  <c r="H35" i="1"/>
  <c r="H36" i="1"/>
  <c r="H37" i="1"/>
  <c r="H38" i="1"/>
  <c r="H39" i="1"/>
  <c r="H40" i="1"/>
  <c r="H41" i="1"/>
  <c r="H42" i="1"/>
  <c r="H43" i="1"/>
  <c r="I43" i="1" s="1"/>
  <c r="E43" i="6" s="1"/>
  <c r="H34" i="1"/>
  <c r="H18" i="1"/>
  <c r="I18" i="1" s="1"/>
  <c r="E18" i="6" s="1"/>
  <c r="I18" i="6" s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17" i="1"/>
  <c r="H3" i="1"/>
  <c r="H4" i="1"/>
  <c r="I4" i="1" s="1"/>
  <c r="E4" i="6" s="1"/>
  <c r="H5" i="1"/>
  <c r="I5" i="1" s="1"/>
  <c r="E5" i="6" s="1"/>
  <c r="H6" i="1"/>
  <c r="H7" i="1"/>
  <c r="H8" i="1"/>
  <c r="H9" i="1"/>
  <c r="H10" i="1"/>
  <c r="H11" i="1"/>
  <c r="H12" i="1"/>
  <c r="H13" i="1"/>
  <c r="H14" i="1"/>
  <c r="H15" i="1"/>
  <c r="H2" i="1"/>
  <c r="I2" i="1" s="1"/>
  <c r="A4" i="6"/>
  <c r="B4" i="6"/>
  <c r="C4" i="6"/>
  <c r="M4" i="6"/>
  <c r="N4" i="6"/>
  <c r="A5" i="6"/>
  <c r="B5" i="6"/>
  <c r="C5" i="6"/>
  <c r="M5" i="6"/>
  <c r="N5" i="6"/>
  <c r="A4" i="5"/>
  <c r="B4" i="5"/>
  <c r="C4" i="5"/>
  <c r="A5" i="5"/>
  <c r="B5" i="5"/>
  <c r="C5" i="5"/>
  <c r="A4" i="4"/>
  <c r="B4" i="4"/>
  <c r="C4" i="4"/>
  <c r="A5" i="4"/>
  <c r="B5" i="4"/>
  <c r="C5" i="4"/>
  <c r="A4" i="1"/>
  <c r="B4" i="1"/>
  <c r="C4" i="1"/>
  <c r="F4" i="1"/>
  <c r="L4" i="6" s="1"/>
  <c r="A5" i="1"/>
  <c r="B5" i="1"/>
  <c r="C5" i="1"/>
  <c r="F5" i="1"/>
  <c r="L5" i="6" s="1"/>
  <c r="M18" i="6"/>
  <c r="N18" i="6"/>
  <c r="A18" i="6"/>
  <c r="B18" i="6"/>
  <c r="C18" i="6"/>
  <c r="A18" i="5"/>
  <c r="B18" i="5"/>
  <c r="C18" i="5"/>
  <c r="A18" i="4"/>
  <c r="B18" i="4"/>
  <c r="C18" i="4"/>
  <c r="A18" i="1"/>
  <c r="B18" i="1"/>
  <c r="C18" i="1"/>
  <c r="F18" i="1"/>
  <c r="L18" i="6" s="1"/>
  <c r="N3" i="6"/>
  <c r="N6" i="6"/>
  <c r="N7" i="6"/>
  <c r="N8" i="6"/>
  <c r="N9" i="6"/>
  <c r="N10" i="6"/>
  <c r="N11" i="6"/>
  <c r="N12" i="6"/>
  <c r="N13" i="6"/>
  <c r="N14" i="6"/>
  <c r="N15" i="6"/>
  <c r="N17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4" i="6"/>
  <c r="N35" i="6"/>
  <c r="N36" i="6"/>
  <c r="N37" i="6"/>
  <c r="N38" i="6"/>
  <c r="N39" i="6"/>
  <c r="N40" i="6"/>
  <c r="N41" i="6"/>
  <c r="N42" i="6"/>
  <c r="N43" i="6"/>
  <c r="N45" i="6"/>
  <c r="N46" i="6"/>
  <c r="N47" i="6"/>
  <c r="N48" i="6"/>
  <c r="N49" i="6"/>
  <c r="N50" i="6"/>
  <c r="N51" i="6"/>
  <c r="N52" i="6"/>
  <c r="N53" i="6"/>
  <c r="N54" i="6"/>
  <c r="N55" i="6"/>
  <c r="N57" i="6"/>
  <c r="N58" i="6"/>
  <c r="N59" i="6"/>
  <c r="M3" i="6"/>
  <c r="M6" i="6"/>
  <c r="M7" i="6"/>
  <c r="M8" i="6"/>
  <c r="M9" i="6"/>
  <c r="M10" i="6"/>
  <c r="M11" i="6"/>
  <c r="M12" i="6"/>
  <c r="M13" i="6"/>
  <c r="M14" i="6"/>
  <c r="M15" i="6"/>
  <c r="M17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4" i="6"/>
  <c r="M35" i="6"/>
  <c r="M36" i="6"/>
  <c r="M37" i="6"/>
  <c r="M38" i="6"/>
  <c r="M39" i="6"/>
  <c r="M40" i="6"/>
  <c r="M41" i="6"/>
  <c r="M42" i="6"/>
  <c r="M43" i="6"/>
  <c r="M45" i="6"/>
  <c r="M46" i="6"/>
  <c r="M47" i="6"/>
  <c r="M48" i="6"/>
  <c r="M49" i="6"/>
  <c r="M50" i="6"/>
  <c r="M51" i="6"/>
  <c r="M52" i="6"/>
  <c r="M53" i="6"/>
  <c r="M54" i="6"/>
  <c r="M55" i="6"/>
  <c r="M57" i="6"/>
  <c r="M58" i="6"/>
  <c r="M59" i="6"/>
  <c r="M2" i="6"/>
  <c r="A3" i="6"/>
  <c r="B3" i="6"/>
  <c r="C3" i="6"/>
  <c r="A6" i="6"/>
  <c r="B6" i="6"/>
  <c r="C6" i="6"/>
  <c r="A7" i="6"/>
  <c r="B7" i="6"/>
  <c r="C7" i="6"/>
  <c r="A8" i="6"/>
  <c r="B8" i="6"/>
  <c r="C8" i="6"/>
  <c r="A9" i="6"/>
  <c r="B9" i="6"/>
  <c r="C9" i="6"/>
  <c r="A10" i="6"/>
  <c r="B10" i="6"/>
  <c r="C10" i="6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7" i="6"/>
  <c r="B17" i="6"/>
  <c r="C17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4" i="6"/>
  <c r="B34" i="6"/>
  <c r="C34" i="6"/>
  <c r="A35" i="6"/>
  <c r="B35" i="6"/>
  <c r="C35" i="6"/>
  <c r="A36" i="6"/>
  <c r="B36" i="6"/>
  <c r="C36" i="6"/>
  <c r="A37" i="6"/>
  <c r="B37" i="6"/>
  <c r="C37" i="6"/>
  <c r="A38" i="6"/>
  <c r="B38" i="6"/>
  <c r="C38" i="6"/>
  <c r="A39" i="6"/>
  <c r="B39" i="6"/>
  <c r="C39" i="6"/>
  <c r="A40" i="6"/>
  <c r="B40" i="6"/>
  <c r="C40" i="6"/>
  <c r="A41" i="6"/>
  <c r="B41" i="6"/>
  <c r="C41" i="6"/>
  <c r="A42" i="6"/>
  <c r="B42" i="6"/>
  <c r="C42" i="6"/>
  <c r="A43" i="6"/>
  <c r="B43" i="6"/>
  <c r="C43" i="6"/>
  <c r="A45" i="6"/>
  <c r="B45" i="6"/>
  <c r="C45" i="6"/>
  <c r="A46" i="6"/>
  <c r="B46" i="6"/>
  <c r="C46" i="6"/>
  <c r="A47" i="6"/>
  <c r="B47" i="6"/>
  <c r="C47" i="6"/>
  <c r="A48" i="6"/>
  <c r="B48" i="6"/>
  <c r="C48" i="6"/>
  <c r="A49" i="6"/>
  <c r="B49" i="6"/>
  <c r="C49" i="6"/>
  <c r="A50" i="6"/>
  <c r="B50" i="6"/>
  <c r="C50" i="6"/>
  <c r="A51" i="6"/>
  <c r="B51" i="6"/>
  <c r="C51" i="6"/>
  <c r="A52" i="6"/>
  <c r="B52" i="6"/>
  <c r="C52" i="6"/>
  <c r="A53" i="6"/>
  <c r="B53" i="6"/>
  <c r="C53" i="6"/>
  <c r="A54" i="6"/>
  <c r="B54" i="6"/>
  <c r="C54" i="6"/>
  <c r="A55" i="6"/>
  <c r="B55" i="6"/>
  <c r="C55" i="6"/>
  <c r="A57" i="6"/>
  <c r="B57" i="6"/>
  <c r="C57" i="6"/>
  <c r="A58" i="6"/>
  <c r="B58" i="6"/>
  <c r="C58" i="6"/>
  <c r="A59" i="6"/>
  <c r="B59" i="6"/>
  <c r="C59" i="6"/>
  <c r="A3" i="5"/>
  <c r="B3" i="5"/>
  <c r="C3" i="5"/>
  <c r="A6" i="5"/>
  <c r="B6" i="5"/>
  <c r="C6" i="5"/>
  <c r="A7" i="5"/>
  <c r="B7" i="5"/>
  <c r="C7" i="5"/>
  <c r="A8" i="5"/>
  <c r="B8" i="5"/>
  <c r="C8" i="5"/>
  <c r="A9" i="5"/>
  <c r="B9" i="5"/>
  <c r="C9" i="5"/>
  <c r="A10" i="5"/>
  <c r="B10" i="5"/>
  <c r="C10" i="5"/>
  <c r="A11" i="5"/>
  <c r="B11" i="5"/>
  <c r="C11" i="5"/>
  <c r="A12" i="5"/>
  <c r="B12" i="5"/>
  <c r="C12" i="5"/>
  <c r="A13" i="5"/>
  <c r="B13" i="5"/>
  <c r="C13" i="5"/>
  <c r="A14" i="5"/>
  <c r="B14" i="5"/>
  <c r="C14" i="5"/>
  <c r="A15" i="5"/>
  <c r="B15" i="5"/>
  <c r="C15" i="5"/>
  <c r="A17" i="5"/>
  <c r="B17" i="5"/>
  <c r="C17" i="5"/>
  <c r="A19" i="5"/>
  <c r="B19" i="5"/>
  <c r="C19" i="5"/>
  <c r="A20" i="5"/>
  <c r="B20" i="5"/>
  <c r="C20" i="5"/>
  <c r="A21" i="5"/>
  <c r="B21" i="5"/>
  <c r="C21" i="5"/>
  <c r="A22" i="5"/>
  <c r="B22" i="5"/>
  <c r="C22" i="5"/>
  <c r="A23" i="5"/>
  <c r="B23" i="5"/>
  <c r="C23" i="5"/>
  <c r="A24" i="5"/>
  <c r="B24" i="5"/>
  <c r="C24" i="5"/>
  <c r="A25" i="5"/>
  <c r="B25" i="5"/>
  <c r="C25" i="5"/>
  <c r="A26" i="5"/>
  <c r="B26" i="5"/>
  <c r="C26" i="5"/>
  <c r="A27" i="5"/>
  <c r="B27" i="5"/>
  <c r="C27" i="5"/>
  <c r="A28" i="5"/>
  <c r="B28" i="5"/>
  <c r="C28" i="5"/>
  <c r="A29" i="5"/>
  <c r="B29" i="5"/>
  <c r="C29" i="5"/>
  <c r="A30" i="5"/>
  <c r="B30" i="5"/>
  <c r="C30" i="5"/>
  <c r="A31" i="5"/>
  <c r="B31" i="5"/>
  <c r="C31" i="5"/>
  <c r="A32" i="5"/>
  <c r="B32" i="5"/>
  <c r="C32" i="5"/>
  <c r="A34" i="5"/>
  <c r="B34" i="5"/>
  <c r="C34" i="5"/>
  <c r="A35" i="5"/>
  <c r="B35" i="5"/>
  <c r="C35" i="5"/>
  <c r="A36" i="5"/>
  <c r="B36" i="5"/>
  <c r="C36" i="5"/>
  <c r="A37" i="5"/>
  <c r="B37" i="5"/>
  <c r="C37" i="5"/>
  <c r="A38" i="5"/>
  <c r="B38" i="5"/>
  <c r="C38" i="5"/>
  <c r="A39" i="5"/>
  <c r="B39" i="5"/>
  <c r="C39" i="5"/>
  <c r="A40" i="5"/>
  <c r="B40" i="5"/>
  <c r="C40" i="5"/>
  <c r="A41" i="5"/>
  <c r="B41" i="5"/>
  <c r="C41" i="5"/>
  <c r="A42" i="5"/>
  <c r="B42" i="5"/>
  <c r="C42" i="5"/>
  <c r="A43" i="5"/>
  <c r="B43" i="5"/>
  <c r="C43" i="5"/>
  <c r="A45" i="5"/>
  <c r="B45" i="5"/>
  <c r="C45" i="5"/>
  <c r="A46" i="5"/>
  <c r="B46" i="5"/>
  <c r="C46" i="5"/>
  <c r="A47" i="5"/>
  <c r="B47" i="5"/>
  <c r="C47" i="5"/>
  <c r="A48" i="5"/>
  <c r="B48" i="5"/>
  <c r="C48" i="5"/>
  <c r="A49" i="5"/>
  <c r="B49" i="5"/>
  <c r="C49" i="5"/>
  <c r="A50" i="5"/>
  <c r="B50" i="5"/>
  <c r="C50" i="5"/>
  <c r="A51" i="5"/>
  <c r="B51" i="5"/>
  <c r="C51" i="5"/>
  <c r="A52" i="5"/>
  <c r="B52" i="5"/>
  <c r="C52" i="5"/>
  <c r="A53" i="5"/>
  <c r="B53" i="5"/>
  <c r="C53" i="5"/>
  <c r="A54" i="5"/>
  <c r="B54" i="5"/>
  <c r="C54" i="5"/>
  <c r="A55" i="5"/>
  <c r="B55" i="5"/>
  <c r="C55" i="5"/>
  <c r="A57" i="5"/>
  <c r="B57" i="5"/>
  <c r="C57" i="5"/>
  <c r="A58" i="5"/>
  <c r="B58" i="5"/>
  <c r="C58" i="5"/>
  <c r="A59" i="5"/>
  <c r="B59" i="5"/>
  <c r="C59" i="5"/>
  <c r="A60" i="5"/>
  <c r="B60" i="5"/>
  <c r="C60" i="5"/>
  <c r="A7" i="4"/>
  <c r="B7" i="4"/>
  <c r="C7" i="4"/>
  <c r="A8" i="4"/>
  <c r="B8" i="4"/>
  <c r="C8" i="4"/>
  <c r="A9" i="4"/>
  <c r="B9" i="4"/>
  <c r="C9" i="4"/>
  <c r="A10" i="4"/>
  <c r="B10" i="4"/>
  <c r="C10" i="4"/>
  <c r="A11" i="4"/>
  <c r="B11" i="4"/>
  <c r="C11" i="4"/>
  <c r="A12" i="4"/>
  <c r="B12" i="4"/>
  <c r="C12" i="4"/>
  <c r="A13" i="4"/>
  <c r="B13" i="4"/>
  <c r="C13" i="4"/>
  <c r="A14" i="4"/>
  <c r="B14" i="4"/>
  <c r="C14" i="4"/>
  <c r="A15" i="4"/>
  <c r="B15" i="4"/>
  <c r="C15" i="4"/>
  <c r="A17" i="4"/>
  <c r="B17" i="4"/>
  <c r="C17" i="4"/>
  <c r="A19" i="4"/>
  <c r="B19" i="4"/>
  <c r="C19" i="4"/>
  <c r="A20" i="4"/>
  <c r="B20" i="4"/>
  <c r="C20" i="4"/>
  <c r="A21" i="4"/>
  <c r="B21" i="4"/>
  <c r="C21" i="4"/>
  <c r="A22" i="4"/>
  <c r="B22" i="4"/>
  <c r="C22" i="4"/>
  <c r="A23" i="4"/>
  <c r="B23" i="4"/>
  <c r="C23" i="4"/>
  <c r="A24" i="4"/>
  <c r="B24" i="4"/>
  <c r="C24" i="4"/>
  <c r="A25" i="4"/>
  <c r="B25" i="4"/>
  <c r="C25" i="4"/>
  <c r="A26" i="4"/>
  <c r="B26" i="4"/>
  <c r="C26" i="4"/>
  <c r="A27" i="4"/>
  <c r="B27" i="4"/>
  <c r="C27" i="4"/>
  <c r="A28" i="4"/>
  <c r="B28" i="4"/>
  <c r="C28" i="4"/>
  <c r="A29" i="4"/>
  <c r="B29" i="4"/>
  <c r="C29" i="4"/>
  <c r="A30" i="4"/>
  <c r="B30" i="4"/>
  <c r="C30" i="4"/>
  <c r="A31" i="4"/>
  <c r="B31" i="4"/>
  <c r="C31" i="4"/>
  <c r="A32" i="4"/>
  <c r="B32" i="4"/>
  <c r="C32" i="4"/>
  <c r="A34" i="4"/>
  <c r="B34" i="4"/>
  <c r="C34" i="4"/>
  <c r="A35" i="4"/>
  <c r="B35" i="4"/>
  <c r="C35" i="4"/>
  <c r="A36" i="4"/>
  <c r="B36" i="4"/>
  <c r="C36" i="4"/>
  <c r="A37" i="4"/>
  <c r="B37" i="4"/>
  <c r="C37" i="4"/>
  <c r="A38" i="4"/>
  <c r="B38" i="4"/>
  <c r="C38" i="4"/>
  <c r="A39" i="4"/>
  <c r="B39" i="4"/>
  <c r="C39" i="4"/>
  <c r="A40" i="4"/>
  <c r="B40" i="4"/>
  <c r="C40" i="4"/>
  <c r="A41" i="4"/>
  <c r="B41" i="4"/>
  <c r="C41" i="4"/>
  <c r="A42" i="4"/>
  <c r="B42" i="4"/>
  <c r="C42" i="4"/>
  <c r="A43" i="4"/>
  <c r="B43" i="4"/>
  <c r="C43" i="4"/>
  <c r="A45" i="4"/>
  <c r="B45" i="4"/>
  <c r="C45" i="4"/>
  <c r="A46" i="4"/>
  <c r="B46" i="4"/>
  <c r="C46" i="4"/>
  <c r="A47" i="4"/>
  <c r="B47" i="4"/>
  <c r="C47" i="4"/>
  <c r="A48" i="4"/>
  <c r="B48" i="4"/>
  <c r="C48" i="4"/>
  <c r="A49" i="4"/>
  <c r="B49" i="4"/>
  <c r="C49" i="4"/>
  <c r="A50" i="4"/>
  <c r="B50" i="4"/>
  <c r="C50" i="4"/>
  <c r="A51" i="4"/>
  <c r="B51" i="4"/>
  <c r="C51" i="4"/>
  <c r="A52" i="4"/>
  <c r="B52" i="4"/>
  <c r="C52" i="4"/>
  <c r="A53" i="4"/>
  <c r="B53" i="4"/>
  <c r="C53" i="4"/>
  <c r="A54" i="4"/>
  <c r="B54" i="4"/>
  <c r="C54" i="4"/>
  <c r="A55" i="4"/>
  <c r="B55" i="4"/>
  <c r="C55" i="4"/>
  <c r="A57" i="4"/>
  <c r="B57" i="4"/>
  <c r="C57" i="4"/>
  <c r="A3" i="4"/>
  <c r="B3" i="4"/>
  <c r="C3" i="4"/>
  <c r="A6" i="4"/>
  <c r="B6" i="4"/>
  <c r="C6" i="4"/>
  <c r="A3" i="1"/>
  <c r="B3" i="1"/>
  <c r="C3" i="1"/>
  <c r="A6" i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7" i="1"/>
  <c r="B17" i="1"/>
  <c r="C17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5" i="1"/>
  <c r="B45" i="1"/>
  <c r="C45" i="1"/>
  <c r="A46" i="1"/>
  <c r="B46" i="1"/>
  <c r="C46" i="1"/>
  <c r="A47" i="1"/>
  <c r="B47" i="1"/>
  <c r="C47" i="1"/>
  <c r="A48" i="1"/>
  <c r="B48" i="1"/>
  <c r="C48" i="1"/>
  <c r="A49" i="1"/>
  <c r="B49" i="1"/>
  <c r="C49" i="1"/>
  <c r="A50" i="1"/>
  <c r="B50" i="1"/>
  <c r="C50" i="1"/>
  <c r="A51" i="1"/>
  <c r="B51" i="1"/>
  <c r="C51" i="1"/>
  <c r="A52" i="1"/>
  <c r="B52" i="1"/>
  <c r="C52" i="1"/>
  <c r="A53" i="1"/>
  <c r="B53" i="1"/>
  <c r="C53" i="1"/>
  <c r="A54" i="1"/>
  <c r="B54" i="1"/>
  <c r="C54" i="1"/>
  <c r="A55" i="1"/>
  <c r="B55" i="1"/>
  <c r="C55" i="1"/>
  <c r="A57" i="1"/>
  <c r="B57" i="1"/>
  <c r="C57" i="1"/>
  <c r="A58" i="1"/>
  <c r="B58" i="1"/>
  <c r="C58" i="1"/>
  <c r="A59" i="1"/>
  <c r="B59" i="1"/>
  <c r="C59" i="1"/>
  <c r="A60" i="1"/>
  <c r="B60" i="1"/>
  <c r="C60" i="1"/>
  <c r="F43" i="1"/>
  <c r="L43" i="6" s="1"/>
  <c r="J58" i="7" l="1"/>
  <c r="J59" i="7"/>
  <c r="Q3" i="7"/>
  <c r="J8" i="7"/>
  <c r="J17" i="7"/>
  <c r="J34" i="7"/>
  <c r="Q39" i="7"/>
  <c r="Q50" i="7"/>
  <c r="Q58" i="7"/>
  <c r="Q2" i="7"/>
  <c r="J6" i="7"/>
  <c r="Q18" i="7"/>
  <c r="J36" i="7"/>
  <c r="J45" i="7"/>
  <c r="Q51" i="7"/>
  <c r="J57" i="7"/>
  <c r="Q10" i="7"/>
  <c r="Q19" i="7"/>
  <c r="J25" i="7"/>
  <c r="Q27" i="7"/>
  <c r="J42" i="7"/>
  <c r="J49" i="7"/>
  <c r="Q55" i="7"/>
  <c r="Q4" i="7"/>
  <c r="J7" i="7"/>
  <c r="J9" i="7"/>
  <c r="Q12" i="7"/>
  <c r="J15" i="7"/>
  <c r="J18" i="7"/>
  <c r="Q21" i="7"/>
  <c r="J24" i="7"/>
  <c r="J26" i="7"/>
  <c r="J30" i="7"/>
  <c r="Q31" i="7"/>
  <c r="Q32" i="7"/>
  <c r="Q34" i="7"/>
  <c r="J37" i="7"/>
  <c r="J39" i="7"/>
  <c r="Q40" i="7"/>
  <c r="Q41" i="7"/>
  <c r="Q42" i="7"/>
  <c r="J46" i="7"/>
  <c r="J48" i="7"/>
  <c r="J50" i="7"/>
  <c r="Q52" i="7"/>
  <c r="J55" i="7"/>
  <c r="Q59" i="7"/>
  <c r="Q9" i="7"/>
  <c r="J23" i="7"/>
  <c r="Q26" i="7"/>
  <c r="J54" i="7"/>
  <c r="J2" i="7"/>
  <c r="J4" i="7"/>
  <c r="Q5" i="7"/>
  <c r="Q6" i="7"/>
  <c r="Q7" i="7"/>
  <c r="J10" i="7"/>
  <c r="J12" i="7"/>
  <c r="Q13" i="7"/>
  <c r="Q14" i="7"/>
  <c r="Q15" i="7"/>
  <c r="J19" i="7"/>
  <c r="J21" i="7"/>
  <c r="Q22" i="7"/>
  <c r="Q23" i="7"/>
  <c r="Q24" i="7"/>
  <c r="J27" i="7"/>
  <c r="J29" i="7"/>
  <c r="J31" i="7"/>
  <c r="Q35" i="7"/>
  <c r="J38" i="7"/>
  <c r="J40" i="7"/>
  <c r="Q43" i="7"/>
  <c r="Q47" i="7"/>
  <c r="Q48" i="7"/>
  <c r="J51" i="7"/>
  <c r="Q53" i="7"/>
  <c r="Q11" i="7"/>
  <c r="J14" i="7"/>
  <c r="Q20" i="7"/>
  <c r="Q30" i="7"/>
  <c r="J3" i="7"/>
  <c r="J5" i="7"/>
  <c r="Q8" i="7"/>
  <c r="J11" i="7"/>
  <c r="J13" i="7"/>
  <c r="Q17" i="7"/>
  <c r="J20" i="7"/>
  <c r="J22" i="7"/>
  <c r="Q25" i="7"/>
  <c r="Q28" i="7"/>
  <c r="Q29" i="7"/>
  <c r="J32" i="7"/>
  <c r="J35" i="7"/>
  <c r="Q36" i="7"/>
  <c r="Q37" i="7"/>
  <c r="Q38" i="7"/>
  <c r="J41" i="7"/>
  <c r="J43" i="7"/>
  <c r="Q45" i="7"/>
  <c r="Q46" i="7"/>
  <c r="Q49" i="7"/>
  <c r="J52" i="7"/>
  <c r="Q54" i="7"/>
  <c r="I4" i="6"/>
  <c r="I5" i="6"/>
  <c r="P4" i="6"/>
  <c r="P5" i="6"/>
  <c r="P18" i="6"/>
  <c r="N2" i="6"/>
  <c r="A2" i="6"/>
  <c r="B2" i="6"/>
  <c r="C2" i="6"/>
  <c r="A1" i="6"/>
  <c r="B1" i="6"/>
  <c r="C1" i="6"/>
  <c r="A1" i="5"/>
  <c r="B1" i="5"/>
  <c r="C1" i="5"/>
  <c r="A2" i="5"/>
  <c r="B2" i="5"/>
  <c r="C2" i="5"/>
  <c r="A1" i="4"/>
  <c r="B1" i="4"/>
  <c r="C1" i="4"/>
  <c r="A2" i="4"/>
  <c r="B2" i="4"/>
  <c r="C2" i="4"/>
  <c r="A2" i="1"/>
  <c r="B2" i="1"/>
  <c r="C2" i="1"/>
  <c r="A1" i="1"/>
  <c r="B1" i="1"/>
  <c r="C1" i="1"/>
  <c r="I7" i="1"/>
  <c r="I8" i="1"/>
  <c r="I9" i="1"/>
  <c r="I10" i="1"/>
  <c r="I11" i="1"/>
  <c r="I12" i="1"/>
  <c r="I13" i="1"/>
  <c r="I14" i="1"/>
  <c r="I15" i="1"/>
  <c r="I17" i="1"/>
  <c r="E17" i="6" s="1"/>
  <c r="I19" i="1"/>
  <c r="I20" i="1"/>
  <c r="H60" i="5"/>
  <c r="H59" i="5"/>
  <c r="G59" i="6" s="1"/>
  <c r="H58" i="5"/>
  <c r="G58" i="6" s="1"/>
  <c r="H57" i="5"/>
  <c r="G57" i="6" s="1"/>
  <c r="H55" i="5"/>
  <c r="G55" i="6" s="1"/>
  <c r="H54" i="5"/>
  <c r="G54" i="6" s="1"/>
  <c r="H53" i="5"/>
  <c r="H52" i="5"/>
  <c r="G52" i="6" s="1"/>
  <c r="H51" i="5"/>
  <c r="G51" i="6" s="1"/>
  <c r="H50" i="5"/>
  <c r="G50" i="6" s="1"/>
  <c r="H49" i="5"/>
  <c r="G49" i="6" s="1"/>
  <c r="H48" i="5"/>
  <c r="G48" i="6" s="1"/>
  <c r="H47" i="5"/>
  <c r="H46" i="5"/>
  <c r="G46" i="6" s="1"/>
  <c r="H45" i="5"/>
  <c r="G45" i="6" s="1"/>
  <c r="H43" i="5"/>
  <c r="G43" i="6" s="1"/>
  <c r="H42" i="5"/>
  <c r="G42" i="6" s="1"/>
  <c r="H40" i="5"/>
  <c r="G40" i="6" s="1"/>
  <c r="H39" i="5"/>
  <c r="G39" i="6" s="1"/>
  <c r="H38" i="5"/>
  <c r="G38" i="6" s="1"/>
  <c r="H37" i="5"/>
  <c r="G37" i="6" s="1"/>
  <c r="H36" i="5"/>
  <c r="G36" i="6" s="1"/>
  <c r="H35" i="5"/>
  <c r="G35" i="6" s="1"/>
  <c r="H34" i="5"/>
  <c r="G34" i="6" s="1"/>
  <c r="H32" i="5"/>
  <c r="G32" i="6" s="1"/>
  <c r="H31" i="5"/>
  <c r="G31" i="6" s="1"/>
  <c r="H30" i="5"/>
  <c r="G30" i="6" s="1"/>
  <c r="H29" i="5"/>
  <c r="G29" i="6" s="1"/>
  <c r="H28" i="5"/>
  <c r="H27" i="5"/>
  <c r="G27" i="6" s="1"/>
  <c r="H26" i="5"/>
  <c r="G26" i="6" s="1"/>
  <c r="H25" i="5"/>
  <c r="G25" i="6" s="1"/>
  <c r="H24" i="5"/>
  <c r="G24" i="6" s="1"/>
  <c r="H23" i="5"/>
  <c r="G23" i="6" s="1"/>
  <c r="H22" i="5"/>
  <c r="G22" i="6" s="1"/>
  <c r="H21" i="5"/>
  <c r="G21" i="6" s="1"/>
  <c r="H20" i="5"/>
  <c r="G20" i="6" s="1"/>
  <c r="H19" i="5"/>
  <c r="G19" i="6" s="1"/>
  <c r="H17" i="5"/>
  <c r="G17" i="6" s="1"/>
  <c r="H15" i="5"/>
  <c r="G15" i="6" s="1"/>
  <c r="H14" i="5"/>
  <c r="G14" i="6" s="1"/>
  <c r="H13" i="5"/>
  <c r="G13" i="6" s="1"/>
  <c r="H12" i="5"/>
  <c r="G12" i="6" s="1"/>
  <c r="H11" i="5"/>
  <c r="G11" i="6" s="1"/>
  <c r="H10" i="5"/>
  <c r="G10" i="6" s="1"/>
  <c r="H9" i="5"/>
  <c r="G9" i="6" s="1"/>
  <c r="H8" i="5"/>
  <c r="G8" i="6" s="1"/>
  <c r="H7" i="5"/>
  <c r="G7" i="6" s="1"/>
  <c r="H6" i="5"/>
  <c r="G6" i="6" s="1"/>
  <c r="H3" i="5"/>
  <c r="G3" i="6" s="1"/>
  <c r="G2" i="6"/>
  <c r="F59" i="6"/>
  <c r="F58" i="6"/>
  <c r="H57" i="4"/>
  <c r="F57" i="6" s="1"/>
  <c r="H55" i="4"/>
  <c r="F55" i="6" s="1"/>
  <c r="H54" i="4"/>
  <c r="F54" i="6" s="1"/>
  <c r="H53" i="4"/>
  <c r="H52" i="4"/>
  <c r="F52" i="6" s="1"/>
  <c r="H51" i="4"/>
  <c r="F51" i="6" s="1"/>
  <c r="H50" i="4"/>
  <c r="F50" i="6" s="1"/>
  <c r="H49" i="4"/>
  <c r="F49" i="6" s="1"/>
  <c r="H48" i="4"/>
  <c r="F48" i="6" s="1"/>
  <c r="H47" i="4"/>
  <c r="H46" i="4"/>
  <c r="F46" i="6" s="1"/>
  <c r="H45" i="4"/>
  <c r="F45" i="6" s="1"/>
  <c r="H43" i="4"/>
  <c r="F43" i="6" s="1"/>
  <c r="H42" i="4"/>
  <c r="F42" i="6" s="1"/>
  <c r="H40" i="4"/>
  <c r="F40" i="6" s="1"/>
  <c r="H39" i="4"/>
  <c r="F39" i="6" s="1"/>
  <c r="H38" i="4"/>
  <c r="F38" i="6" s="1"/>
  <c r="H37" i="4"/>
  <c r="F37" i="6" s="1"/>
  <c r="H36" i="4"/>
  <c r="F36" i="6" s="1"/>
  <c r="H35" i="4"/>
  <c r="F35" i="6" s="1"/>
  <c r="H34" i="4"/>
  <c r="F34" i="6" s="1"/>
  <c r="H32" i="4"/>
  <c r="F32" i="6" s="1"/>
  <c r="H31" i="4"/>
  <c r="F31" i="6" s="1"/>
  <c r="H30" i="4"/>
  <c r="F30" i="6" s="1"/>
  <c r="H29" i="4"/>
  <c r="F29" i="6" s="1"/>
  <c r="H28" i="4"/>
  <c r="H27" i="4"/>
  <c r="F27" i="6" s="1"/>
  <c r="H26" i="4"/>
  <c r="F26" i="6" s="1"/>
  <c r="H25" i="4"/>
  <c r="F25" i="6" s="1"/>
  <c r="H24" i="4"/>
  <c r="F24" i="6" s="1"/>
  <c r="H23" i="4"/>
  <c r="F23" i="6" s="1"/>
  <c r="H22" i="4"/>
  <c r="F22" i="6" s="1"/>
  <c r="H21" i="4"/>
  <c r="F21" i="6" s="1"/>
  <c r="H20" i="4"/>
  <c r="F20" i="6" s="1"/>
  <c r="H19" i="4"/>
  <c r="F19" i="6" s="1"/>
  <c r="H17" i="4"/>
  <c r="F17" i="6" s="1"/>
  <c r="H15" i="4"/>
  <c r="F15" i="6" s="1"/>
  <c r="H14" i="4"/>
  <c r="F14" i="6" s="1"/>
  <c r="H13" i="4"/>
  <c r="F13" i="6" s="1"/>
  <c r="H12" i="4"/>
  <c r="F12" i="6" s="1"/>
  <c r="H11" i="4"/>
  <c r="F11" i="6" s="1"/>
  <c r="H10" i="4"/>
  <c r="F10" i="6" s="1"/>
  <c r="H9" i="4"/>
  <c r="F9" i="6" s="1"/>
  <c r="H8" i="4"/>
  <c r="F8" i="6" s="1"/>
  <c r="H7" i="4"/>
  <c r="F7" i="6" s="1"/>
  <c r="H6" i="4"/>
  <c r="F6" i="6" s="1"/>
  <c r="H3" i="4"/>
  <c r="F3" i="6" s="1"/>
  <c r="H2" i="4"/>
  <c r="F2" i="6" s="1"/>
  <c r="I3" i="1"/>
  <c r="E3" i="6" s="1"/>
  <c r="I6" i="1"/>
  <c r="I21" i="1"/>
  <c r="I22" i="1"/>
  <c r="I23" i="1"/>
  <c r="I24" i="1"/>
  <c r="I25" i="1"/>
  <c r="I26" i="1"/>
  <c r="I27" i="1"/>
  <c r="I28" i="1"/>
  <c r="I29" i="1"/>
  <c r="I30" i="1"/>
  <c r="I31" i="1"/>
  <c r="I32" i="1"/>
  <c r="I34" i="1"/>
  <c r="E34" i="6" s="1"/>
  <c r="I35" i="1"/>
  <c r="I36" i="1"/>
  <c r="I37" i="1"/>
  <c r="I38" i="1"/>
  <c r="I39" i="1"/>
  <c r="I40" i="1"/>
  <c r="I41" i="1"/>
  <c r="I42" i="1"/>
  <c r="I45" i="1"/>
  <c r="I46" i="1"/>
  <c r="E46" i="6" s="1"/>
  <c r="I47" i="1"/>
  <c r="I48" i="1"/>
  <c r="I49" i="1"/>
  <c r="I50" i="1"/>
  <c r="I51" i="1"/>
  <c r="I52" i="1"/>
  <c r="I53" i="1"/>
  <c r="I54" i="1"/>
  <c r="I55" i="1"/>
  <c r="I57" i="1"/>
  <c r="I58" i="1"/>
  <c r="I59" i="1"/>
  <c r="I60" i="1"/>
  <c r="E2" i="6"/>
  <c r="F2" i="1"/>
  <c r="L2" i="6" s="1"/>
  <c r="F3" i="1"/>
  <c r="L3" i="6" s="1"/>
  <c r="P3" i="6" s="1"/>
  <c r="F6" i="1"/>
  <c r="L6" i="6" s="1"/>
  <c r="P6" i="6" s="1"/>
  <c r="F7" i="1"/>
  <c r="L7" i="6" s="1"/>
  <c r="P7" i="6" s="1"/>
  <c r="F8" i="1"/>
  <c r="L8" i="6" s="1"/>
  <c r="P8" i="6" s="1"/>
  <c r="F9" i="1"/>
  <c r="L9" i="6" s="1"/>
  <c r="P9" i="6" s="1"/>
  <c r="F10" i="1"/>
  <c r="L10" i="6" s="1"/>
  <c r="P10" i="6" s="1"/>
  <c r="F11" i="1"/>
  <c r="L11" i="6" s="1"/>
  <c r="P11" i="6" s="1"/>
  <c r="F12" i="1"/>
  <c r="L12" i="6" s="1"/>
  <c r="P12" i="6" s="1"/>
  <c r="F13" i="1"/>
  <c r="L13" i="6" s="1"/>
  <c r="P13" i="6" s="1"/>
  <c r="F14" i="1"/>
  <c r="L14" i="6" s="1"/>
  <c r="P14" i="6" s="1"/>
  <c r="F15" i="1"/>
  <c r="L15" i="6" s="1"/>
  <c r="P15" i="6" s="1"/>
  <c r="F17" i="1"/>
  <c r="L17" i="6" s="1"/>
  <c r="F19" i="1"/>
  <c r="L19" i="6" s="1"/>
  <c r="F20" i="1"/>
  <c r="L20" i="6" s="1"/>
  <c r="F21" i="1"/>
  <c r="F22" i="1"/>
  <c r="L22" i="6" s="1"/>
  <c r="F23" i="1"/>
  <c r="L23" i="6" s="1"/>
  <c r="F24" i="1"/>
  <c r="L24" i="6" s="1"/>
  <c r="F25" i="1"/>
  <c r="F26" i="1"/>
  <c r="L26" i="6" s="1"/>
  <c r="F27" i="1"/>
  <c r="L27" i="6" s="1"/>
  <c r="F28" i="1"/>
  <c r="L28" i="6" s="1"/>
  <c r="F29" i="1"/>
  <c r="F30" i="1"/>
  <c r="L30" i="6" s="1"/>
  <c r="F31" i="1"/>
  <c r="L31" i="6" s="1"/>
  <c r="F32" i="1"/>
  <c r="F34" i="1"/>
  <c r="L34" i="6" s="1"/>
  <c r="F35" i="1"/>
  <c r="L35" i="6" s="1"/>
  <c r="F36" i="1"/>
  <c r="L36" i="6" s="1"/>
  <c r="F37" i="1"/>
  <c r="F38" i="1"/>
  <c r="L38" i="6" s="1"/>
  <c r="F39" i="1"/>
  <c r="L39" i="6" s="1"/>
  <c r="F40" i="1"/>
  <c r="L40" i="6" s="1"/>
  <c r="F41" i="1"/>
  <c r="L41" i="6" s="1"/>
  <c r="F42" i="1"/>
  <c r="F45" i="1"/>
  <c r="L45" i="6" s="1"/>
  <c r="F46" i="1"/>
  <c r="L46" i="6" s="1"/>
  <c r="F47" i="1"/>
  <c r="L47" i="6" s="1"/>
  <c r="F48" i="1"/>
  <c r="F49" i="1"/>
  <c r="L49" i="6" s="1"/>
  <c r="F50" i="1"/>
  <c r="L50" i="6" s="1"/>
  <c r="F51" i="1"/>
  <c r="L51" i="6" s="1"/>
  <c r="F52" i="1"/>
  <c r="F53" i="1"/>
  <c r="L53" i="6" s="1"/>
  <c r="F54" i="1"/>
  <c r="L54" i="6" s="1"/>
  <c r="P54" i="6" s="1"/>
  <c r="F55" i="1"/>
  <c r="F57" i="1"/>
  <c r="L57" i="6" s="1"/>
  <c r="F58" i="1"/>
  <c r="L58" i="6" s="1"/>
  <c r="F59" i="1"/>
  <c r="F60" i="1"/>
  <c r="P41" i="6" l="1"/>
  <c r="L42" i="6"/>
  <c r="P42" i="6" s="1"/>
  <c r="P45" i="6"/>
  <c r="P36" i="6"/>
  <c r="L37" i="6"/>
  <c r="P37" i="6"/>
  <c r="P58" i="6"/>
  <c r="L59" i="6"/>
  <c r="P20" i="6"/>
  <c r="L21" i="6"/>
  <c r="P21" i="6" s="1"/>
  <c r="I2" i="6"/>
  <c r="P2" i="6"/>
  <c r="Q4" i="6" s="1"/>
  <c r="P27" i="6"/>
  <c r="P40" i="6"/>
  <c r="P31" i="6"/>
  <c r="L32" i="6"/>
  <c r="P32" i="6" s="1"/>
  <c r="P19" i="6"/>
  <c r="P49" i="6"/>
  <c r="P53" i="6"/>
  <c r="L55" i="6"/>
  <c r="P55" i="6"/>
  <c r="P46" i="6"/>
  <c r="L48" i="6"/>
  <c r="P24" i="6"/>
  <c r="L25" i="6"/>
  <c r="P25" i="6" s="1"/>
  <c r="P28" i="6"/>
  <c r="L29" i="6"/>
  <c r="P29" i="6" s="1"/>
  <c r="P50" i="6"/>
  <c r="L52" i="6"/>
  <c r="P52" i="6" s="1"/>
  <c r="Q8" i="6"/>
  <c r="Q14" i="6"/>
  <c r="Q3" i="6"/>
  <c r="Q15" i="6"/>
  <c r="Q7" i="6"/>
  <c r="Q2" i="6"/>
  <c r="Q11" i="6"/>
  <c r="Q12" i="6"/>
  <c r="Q6" i="6"/>
  <c r="E58" i="6"/>
  <c r="I58" i="6" s="1"/>
  <c r="E50" i="6"/>
  <c r="I50" i="6" s="1"/>
  <c r="E31" i="6"/>
  <c r="I31" i="6" s="1"/>
  <c r="E23" i="6"/>
  <c r="I23" i="6" s="1"/>
  <c r="E11" i="6"/>
  <c r="I11" i="6" s="1"/>
  <c r="E49" i="6"/>
  <c r="I49" i="6" s="1"/>
  <c r="I43" i="6"/>
  <c r="E45" i="6"/>
  <c r="I45" i="6" s="1"/>
  <c r="E39" i="6"/>
  <c r="I39" i="6" s="1"/>
  <c r="I34" i="6"/>
  <c r="E35" i="6"/>
  <c r="I35" i="6" s="1"/>
  <c r="E30" i="6"/>
  <c r="I30" i="6" s="1"/>
  <c r="E26" i="6"/>
  <c r="I26" i="6" s="1"/>
  <c r="E22" i="6"/>
  <c r="I22" i="6" s="1"/>
  <c r="E20" i="6"/>
  <c r="I20" i="6" s="1"/>
  <c r="E14" i="6"/>
  <c r="I14" i="6" s="1"/>
  <c r="E10" i="6"/>
  <c r="I10" i="6" s="1"/>
  <c r="E54" i="6"/>
  <c r="I54" i="6" s="1"/>
  <c r="E40" i="6"/>
  <c r="I40" i="6" s="1"/>
  <c r="E15" i="6"/>
  <c r="I15" i="6" s="1"/>
  <c r="E59" i="6"/>
  <c r="I59" i="6" s="1"/>
  <c r="E57" i="6"/>
  <c r="I57" i="6" s="1"/>
  <c r="E52" i="6"/>
  <c r="I52" i="6" s="1"/>
  <c r="I46" i="6"/>
  <c r="E48" i="6"/>
  <c r="I48" i="6" s="1"/>
  <c r="E42" i="6"/>
  <c r="I42" i="6" s="1"/>
  <c r="E38" i="6"/>
  <c r="I38" i="6" s="1"/>
  <c r="E29" i="6"/>
  <c r="I29" i="6" s="1"/>
  <c r="E25" i="6"/>
  <c r="I25" i="6" s="1"/>
  <c r="E21" i="6"/>
  <c r="I21" i="6" s="1"/>
  <c r="I17" i="6"/>
  <c r="E19" i="6"/>
  <c r="I19" i="6" s="1"/>
  <c r="E13" i="6"/>
  <c r="I13" i="6" s="1"/>
  <c r="E9" i="6"/>
  <c r="I9" i="6" s="1"/>
  <c r="E36" i="6"/>
  <c r="I36" i="6" s="1"/>
  <c r="E27" i="6"/>
  <c r="I27" i="6" s="1"/>
  <c r="E7" i="6"/>
  <c r="I7" i="6" s="1"/>
  <c r="E55" i="6"/>
  <c r="I55" i="6" s="1"/>
  <c r="E51" i="6"/>
  <c r="I51" i="6" s="1"/>
  <c r="E41" i="6"/>
  <c r="I41" i="6" s="1"/>
  <c r="E37" i="6"/>
  <c r="I37" i="6" s="1"/>
  <c r="E32" i="6"/>
  <c r="I32" i="6" s="1"/>
  <c r="E24" i="6"/>
  <c r="I24" i="6" s="1"/>
  <c r="E6" i="6"/>
  <c r="I6" i="6" s="1"/>
  <c r="E12" i="6"/>
  <c r="I12" i="6" s="1"/>
  <c r="E8" i="6"/>
  <c r="I8" i="6" s="1"/>
  <c r="P59" i="6"/>
  <c r="P57" i="6"/>
  <c r="P48" i="6"/>
  <c r="P39" i="6"/>
  <c r="P35" i="6"/>
  <c r="P30" i="6"/>
  <c r="P26" i="6"/>
  <c r="P22" i="6"/>
  <c r="P17" i="6"/>
  <c r="P51" i="6"/>
  <c r="P47" i="6"/>
  <c r="P43" i="6"/>
  <c r="P38" i="6"/>
  <c r="P34" i="6"/>
  <c r="I3" i="6"/>
  <c r="P23" i="6"/>
  <c r="J9" i="6" l="1"/>
  <c r="J14" i="6"/>
  <c r="J6" i="6"/>
  <c r="J12" i="6"/>
  <c r="J13" i="6"/>
  <c r="J54" i="6"/>
  <c r="J3" i="6"/>
  <c r="J4" i="6"/>
  <c r="J26" i="6"/>
  <c r="J34" i="6"/>
  <c r="J42" i="6"/>
  <c r="J38" i="6"/>
  <c r="J58" i="6"/>
  <c r="J10" i="6"/>
  <c r="J5" i="6"/>
  <c r="Q5" i="6"/>
  <c r="J46" i="6"/>
  <c r="J36" i="6"/>
  <c r="J57" i="6"/>
  <c r="J23" i="6"/>
  <c r="J30" i="6"/>
  <c r="J24" i="6"/>
  <c r="J41" i="6"/>
  <c r="J51" i="6"/>
  <c r="J55" i="6"/>
  <c r="J45" i="6"/>
  <c r="J7" i="6"/>
  <c r="J35" i="6"/>
  <c r="J43" i="6"/>
  <c r="J17" i="6"/>
  <c r="J18" i="6"/>
  <c r="J48" i="6"/>
  <c r="J37" i="6"/>
  <c r="J40" i="6"/>
  <c r="J59" i="6"/>
  <c r="J50" i="6"/>
  <c r="J21" i="6"/>
  <c r="J8" i="6"/>
  <c r="J15" i="6"/>
  <c r="J11" i="6"/>
  <c r="Q10" i="6"/>
  <c r="Q13" i="6"/>
  <c r="Q9" i="6"/>
  <c r="J2" i="6"/>
  <c r="J27" i="6"/>
  <c r="J32" i="6"/>
  <c r="J25" i="6"/>
  <c r="J19" i="6"/>
  <c r="J20" i="6"/>
  <c r="J49" i="6"/>
  <c r="J22" i="6"/>
  <c r="J31" i="6"/>
  <c r="J29" i="6"/>
  <c r="J39" i="6"/>
  <c r="J52" i="6"/>
  <c r="Q43" i="6"/>
  <c r="Q47" i="6"/>
  <c r="Q25" i="6"/>
  <c r="Q53" i="6"/>
  <c r="Q55" i="6"/>
  <c r="Q17" i="6"/>
  <c r="Q18" i="6"/>
  <c r="Q35" i="6"/>
  <c r="Q57" i="6"/>
  <c r="Q32" i="6"/>
  <c r="Q36" i="6"/>
  <c r="Q37" i="6"/>
  <c r="Q23" i="6"/>
  <c r="Q29" i="6"/>
  <c r="Q22" i="6"/>
  <c r="Q39" i="6"/>
  <c r="Q59" i="6"/>
  <c r="Q19" i="6"/>
  <c r="Q40" i="6"/>
  <c r="Q20" i="6"/>
  <c r="Q41" i="6"/>
  <c r="Q58" i="6"/>
  <c r="Q34" i="6"/>
  <c r="Q42" i="6"/>
  <c r="Q51" i="6"/>
  <c r="Q26" i="6"/>
  <c r="Q48" i="6"/>
  <c r="Q27" i="6"/>
  <c r="Q45" i="6"/>
  <c r="Q24" i="6"/>
  <c r="Q46" i="6"/>
  <c r="Q21" i="6"/>
  <c r="Q38" i="6"/>
  <c r="Q30" i="6"/>
  <c r="Q52" i="6"/>
  <c r="Q31" i="6"/>
  <c r="Q49" i="6"/>
  <c r="Q54" i="6"/>
  <c r="Q28" i="6"/>
  <c r="Q50" i="6"/>
</calcChain>
</file>

<file path=xl/sharedStrings.xml><?xml version="1.0" encoding="utf-8"?>
<sst xmlns="http://schemas.openxmlformats.org/spreadsheetml/2006/main" count="199" uniqueCount="81">
  <si>
    <t>Age</t>
  </si>
  <si>
    <t>Gender</t>
  </si>
  <si>
    <t>Miles Swam</t>
  </si>
  <si>
    <t>Leg Rank</t>
  </si>
  <si>
    <t>Keiser Miles Cycled</t>
  </si>
  <si>
    <t>Miles Ran</t>
  </si>
  <si>
    <t>Points Earned</t>
  </si>
  <si>
    <t>Points Earned - Swim</t>
  </si>
  <si>
    <t>Points Earned - Bike</t>
  </si>
  <si>
    <t>Points Earned- Run</t>
  </si>
  <si>
    <t>Total Points Earned</t>
  </si>
  <si>
    <t>Overall Rank</t>
  </si>
  <si>
    <t>Participant name</t>
  </si>
  <si>
    <t>Price type</t>
  </si>
  <si>
    <t>Individual Age group/open</t>
  </si>
  <si>
    <t>FEMALE</t>
  </si>
  <si>
    <t>MALE</t>
  </si>
  <si>
    <t>Fortuna, Ember</t>
  </si>
  <si>
    <t>patnaude, david</t>
  </si>
  <si>
    <t>Drew, Justin</t>
  </si>
  <si>
    <t>Group-registration team Age group/open</t>
  </si>
  <si>
    <t>English, Matthew</t>
  </si>
  <si>
    <t>Allison, Holly</t>
  </si>
  <si>
    <t>Clough, Judy</t>
  </si>
  <si>
    <t>Mangan, Meredith</t>
  </si>
  <si>
    <t>McGee, Maria</t>
  </si>
  <si>
    <t>Levin, Andrew</t>
  </si>
  <si>
    <t>Walsh, Kathleen</t>
  </si>
  <si>
    <t>Vanne, Michael</t>
  </si>
  <si>
    <t>TEAM</t>
  </si>
  <si>
    <t>Swim- Miles</t>
  </si>
  <si>
    <t>Bike- Miles</t>
  </si>
  <si>
    <t>Run - Miles</t>
  </si>
  <si>
    <t>Total Miles</t>
  </si>
  <si>
    <t>Miles Rank</t>
  </si>
  <si>
    <t>Pujo, Katherine</t>
  </si>
  <si>
    <t>McDowell, Sean</t>
  </si>
  <si>
    <t>Razi-Thomas, Andrea</t>
  </si>
  <si>
    <t>Casey, Barbara</t>
  </si>
  <si>
    <t>Gundersen, Vanessa</t>
  </si>
  <si>
    <t>Bach, Kristi</t>
  </si>
  <si>
    <t>Cumbo, Sarah</t>
  </si>
  <si>
    <t>Fugere, Scott</t>
  </si>
  <si>
    <t>Mcmanus, Joe</t>
  </si>
  <si>
    <t>Fish, Ted</t>
  </si>
  <si>
    <t>LePage, Cassey</t>
  </si>
  <si>
    <t>Michaelsen, Garrett</t>
  </si>
  <si>
    <t>Casey, Donal</t>
  </si>
  <si>
    <t>Ryan, Marcia</t>
  </si>
  <si>
    <t>Ortins, Sophia</t>
  </si>
  <si>
    <t>Ortins, Sara</t>
  </si>
  <si>
    <t>Palen, Joshua</t>
  </si>
  <si>
    <t>Ferullo, Rick</t>
  </si>
  <si>
    <t>Cadle, Paul</t>
  </si>
  <si>
    <t>Dowd, Hayley</t>
  </si>
  <si>
    <t>DiGregorio, Stephen</t>
  </si>
  <si>
    <t>Medina, Jose</t>
  </si>
  <si>
    <t>Canney, Maureen</t>
  </si>
  <si>
    <t>Macdonald, Diane</t>
  </si>
  <si>
    <t>Schmidt, Lori</t>
  </si>
  <si>
    <t>Kilduff, Derek</t>
  </si>
  <si>
    <t>McCarty, Robert</t>
  </si>
  <si>
    <t>Madden, Clare</t>
  </si>
  <si>
    <t>McCormack, Laura</t>
  </si>
  <si>
    <t>McDaid, Meghan</t>
  </si>
  <si>
    <t>Flynn, Joe</t>
  </si>
  <si>
    <t>Tausanovitch, Natalya</t>
  </si>
  <si>
    <t>Bates, Susie</t>
  </si>
  <si>
    <t>Nasuti, Laura</t>
  </si>
  <si>
    <t>Wensley, Allison</t>
  </si>
  <si>
    <t>Lamson, Andrew</t>
  </si>
  <si>
    <t>Number of Lengths Completed</t>
  </si>
  <si>
    <t>Lanning, Chris</t>
  </si>
  <si>
    <t>Garofalo, Sara</t>
  </si>
  <si>
    <t>Walsh, Cynthia</t>
  </si>
  <si>
    <t>Walsh, Johanna</t>
  </si>
  <si>
    <t>Women of STEM (Forton, Jessica; McBride, Susan;Scott, Kerri )</t>
  </si>
  <si>
    <t>Team Madeleine (Brodeur, Madeleine; Burke, Grace )</t>
  </si>
  <si>
    <t>Team Panda (Conway, Austin; Conway, Scott)</t>
  </si>
  <si>
    <t>Amore Pazzo (Van Hamersveld, Adeola; Van Hamersveld, Matthew)</t>
  </si>
  <si>
    <t>Age And Gender Group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</si>
</sst>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33" borderId="0" xfId="0" applyFill="1"/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0" applyNumberFormat="1"/>
    <xf numFmtId="1" fontId="0" fillId="34" borderId="0" xfId="0" applyNumberFormat="1" applyFill="1" applyAlignment="1">
      <alignment horizontal="center"/>
    </xf>
    <xf numFmtId="1" fontId="0" fillId="35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0" fillId="36" borderId="0" xfId="0" applyFill="1"/>
    <xf numFmtId="1" fontId="0" fillId="36" borderId="0" xfId="0" applyNumberFormat="1" applyFill="1" applyAlignment="1">
      <alignment horizontal="center"/>
    </xf>
    <xf numFmtId="2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164" fontId="0" fillId="36" borderId="0" xfId="0" applyNumberFormat="1" applyFill="1"/>
    <xf numFmtId="0" fontId="0" fillId="0" borderId="0" xfId="0" applyFill="1" applyBorder="1"/>
    <xf numFmtId="0" fontId="0" fillId="0" borderId="10" xfId="0" applyBorder="1"/>
    <xf numFmtId="1" fontId="0" fillId="35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0" xfId="0" applyAlignment="1">
      <alignment horizontal="left"/>
    </xf>
    <xf numFmtId="0" fontId="0" fillId="37" borderId="0" xfId="0" applyFill="1"/>
    <xf numFmtId="1" fontId="0" fillId="37" borderId="0" xfId="0" applyNumberFormat="1" applyFill="1" applyAlignment="1">
      <alignment horizontal="center"/>
    </xf>
    <xf numFmtId="2" fontId="0" fillId="37" borderId="0" xfId="0" applyNumberFormat="1" applyFill="1" applyAlignment="1">
      <alignment horizontal="center"/>
    </xf>
    <xf numFmtId="0" fontId="0" fillId="37" borderId="0" xfId="0" applyFill="1" applyBorder="1"/>
    <xf numFmtId="1" fontId="0" fillId="35" borderId="10" xfId="0" applyNumberForma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49" workbookViewId="0">
      <selection activeCell="A60" sqref="A60:XFD60"/>
    </sheetView>
  </sheetViews>
  <sheetFormatPr defaultRowHeight="15" x14ac:dyDescent="0.25"/>
  <cols>
    <col min="1" max="1" width="38.7109375" bestFit="1" customWidth="1"/>
    <col min="4" max="4" width="38.28515625" bestFit="1" customWidth="1"/>
  </cols>
  <sheetData>
    <row r="1" spans="1:4" x14ac:dyDescent="0.25">
      <c r="A1" s="8" t="s">
        <v>12</v>
      </c>
      <c r="B1" s="8" t="s">
        <v>0</v>
      </c>
      <c r="C1" s="8" t="s">
        <v>1</v>
      </c>
      <c r="D1" s="8" t="s">
        <v>13</v>
      </c>
    </row>
    <row r="2" spans="1:4" x14ac:dyDescent="0.25">
      <c r="A2" s="8" t="s">
        <v>49</v>
      </c>
      <c r="B2" s="8">
        <v>14</v>
      </c>
      <c r="C2" s="8" t="s">
        <v>15</v>
      </c>
      <c r="D2" s="8" t="s">
        <v>14</v>
      </c>
    </row>
    <row r="3" spans="1:4" x14ac:dyDescent="0.25">
      <c r="A3" s="8" t="s">
        <v>17</v>
      </c>
      <c r="B3" s="8">
        <v>18</v>
      </c>
      <c r="C3" s="8" t="s">
        <v>15</v>
      </c>
      <c r="D3" s="8" t="s">
        <v>14</v>
      </c>
    </row>
    <row r="4" spans="1:4" s="8" customFormat="1" x14ac:dyDescent="0.25">
      <c r="A4" s="8" t="s">
        <v>74</v>
      </c>
      <c r="B4" s="8">
        <v>19</v>
      </c>
      <c r="C4" s="8" t="s">
        <v>15</v>
      </c>
      <c r="D4" s="8" t="s">
        <v>14</v>
      </c>
    </row>
    <row r="5" spans="1:4" s="8" customFormat="1" x14ac:dyDescent="0.25">
      <c r="A5" s="8" t="s">
        <v>75</v>
      </c>
      <c r="B5" s="8">
        <v>21</v>
      </c>
      <c r="C5" s="8" t="s">
        <v>15</v>
      </c>
      <c r="D5" s="8" t="s">
        <v>14</v>
      </c>
    </row>
    <row r="6" spans="1:4" x14ac:dyDescent="0.25">
      <c r="A6" s="8" t="s">
        <v>64</v>
      </c>
      <c r="B6" s="8">
        <v>22</v>
      </c>
      <c r="C6" s="8" t="s">
        <v>15</v>
      </c>
      <c r="D6" s="8" t="s">
        <v>14</v>
      </c>
    </row>
    <row r="7" spans="1:4" x14ac:dyDescent="0.25">
      <c r="A7" s="8" t="s">
        <v>54</v>
      </c>
      <c r="B7" s="8">
        <v>24</v>
      </c>
      <c r="C7" s="8" t="s">
        <v>15</v>
      </c>
      <c r="D7" s="8" t="s">
        <v>14</v>
      </c>
    </row>
    <row r="8" spans="1:4" x14ac:dyDescent="0.25">
      <c r="A8" s="8" t="s">
        <v>45</v>
      </c>
      <c r="B8" s="8">
        <v>24</v>
      </c>
      <c r="C8" s="8" t="s">
        <v>15</v>
      </c>
      <c r="D8" s="8" t="s">
        <v>14</v>
      </c>
    </row>
    <row r="9" spans="1:4" x14ac:dyDescent="0.25">
      <c r="A9" s="8" t="s">
        <v>66</v>
      </c>
      <c r="B9" s="8">
        <v>24</v>
      </c>
      <c r="C9" s="8" t="s">
        <v>15</v>
      </c>
      <c r="D9" s="8" t="s">
        <v>14</v>
      </c>
    </row>
    <row r="10" spans="1:4" x14ac:dyDescent="0.25">
      <c r="A10" s="8" t="s">
        <v>59</v>
      </c>
      <c r="B10" s="8">
        <v>30</v>
      </c>
      <c r="C10" s="8" t="s">
        <v>15</v>
      </c>
      <c r="D10" s="8" t="s">
        <v>14</v>
      </c>
    </row>
    <row r="11" spans="1:4" x14ac:dyDescent="0.25">
      <c r="A11" s="8" t="s">
        <v>41</v>
      </c>
      <c r="B11" s="8">
        <v>31</v>
      </c>
      <c r="C11" s="8" t="s">
        <v>15</v>
      </c>
      <c r="D11" s="8" t="s">
        <v>14</v>
      </c>
    </row>
    <row r="12" spans="1:4" x14ac:dyDescent="0.25">
      <c r="A12" s="8" t="s">
        <v>63</v>
      </c>
      <c r="B12" s="8">
        <v>34</v>
      </c>
      <c r="C12" s="8" t="s">
        <v>15</v>
      </c>
      <c r="D12" s="8" t="s">
        <v>14</v>
      </c>
    </row>
    <row r="13" spans="1:4" x14ac:dyDescent="0.25">
      <c r="A13" s="8" t="s">
        <v>68</v>
      </c>
      <c r="B13" s="8">
        <v>36</v>
      </c>
      <c r="C13" s="8" t="s">
        <v>15</v>
      </c>
      <c r="D13" s="8" t="s">
        <v>14</v>
      </c>
    </row>
    <row r="14" spans="1:4" x14ac:dyDescent="0.25">
      <c r="A14" s="8" t="s">
        <v>69</v>
      </c>
      <c r="B14" s="8">
        <v>36</v>
      </c>
      <c r="C14" s="8" t="s">
        <v>15</v>
      </c>
      <c r="D14" s="8" t="s">
        <v>14</v>
      </c>
    </row>
    <row r="15" spans="1:4" x14ac:dyDescent="0.25">
      <c r="A15" s="8" t="s">
        <v>39</v>
      </c>
      <c r="B15" s="8">
        <v>37</v>
      </c>
      <c r="C15" s="8" t="s">
        <v>15</v>
      </c>
      <c r="D15" s="8" t="s">
        <v>14</v>
      </c>
    </row>
    <row r="16" spans="1:4" s="9" customFormat="1" x14ac:dyDescent="0.25"/>
    <row r="17" spans="1:4" x14ac:dyDescent="0.25">
      <c r="A17" s="8" t="s">
        <v>50</v>
      </c>
      <c r="B17" s="8">
        <v>43</v>
      </c>
      <c r="C17" s="8" t="s">
        <v>15</v>
      </c>
      <c r="D17" s="8" t="s">
        <v>14</v>
      </c>
    </row>
    <row r="18" spans="1:4" s="8" customFormat="1" x14ac:dyDescent="0.25">
      <c r="A18" s="8" t="s">
        <v>73</v>
      </c>
      <c r="B18" s="8">
        <v>44</v>
      </c>
      <c r="C18" s="8" t="s">
        <v>15</v>
      </c>
      <c r="D18" s="8" t="s">
        <v>14</v>
      </c>
    </row>
    <row r="19" spans="1:4" x14ac:dyDescent="0.25">
      <c r="A19" s="8" t="s">
        <v>40</v>
      </c>
      <c r="B19" s="8">
        <v>45</v>
      </c>
      <c r="C19" s="8" t="s">
        <v>15</v>
      </c>
      <c r="D19" s="8" t="s">
        <v>14</v>
      </c>
    </row>
    <row r="20" spans="1:4" x14ac:dyDescent="0.25">
      <c r="A20" s="8" t="s">
        <v>37</v>
      </c>
      <c r="B20" s="8">
        <v>45</v>
      </c>
      <c r="C20" s="8" t="s">
        <v>15</v>
      </c>
      <c r="D20" s="8" t="s">
        <v>14</v>
      </c>
    </row>
    <row r="21" spans="1:4" x14ac:dyDescent="0.25">
      <c r="A21" s="8" t="s">
        <v>22</v>
      </c>
      <c r="B21" s="8">
        <v>48</v>
      </c>
      <c r="C21" s="8" t="s">
        <v>15</v>
      </c>
      <c r="D21" s="8" t="s">
        <v>14</v>
      </c>
    </row>
    <row r="22" spans="1:4" x14ac:dyDescent="0.25">
      <c r="A22" s="8" t="s">
        <v>24</v>
      </c>
      <c r="B22" s="8">
        <v>50</v>
      </c>
      <c r="C22" s="8" t="s">
        <v>15</v>
      </c>
      <c r="D22" s="8" t="s">
        <v>14</v>
      </c>
    </row>
    <row r="23" spans="1:4" x14ac:dyDescent="0.25">
      <c r="A23" s="8" t="s">
        <v>27</v>
      </c>
      <c r="B23" s="8">
        <v>52</v>
      </c>
      <c r="C23" s="8" t="s">
        <v>15</v>
      </c>
      <c r="D23" s="8" t="s">
        <v>14</v>
      </c>
    </row>
    <row r="24" spans="1:4" x14ac:dyDescent="0.25">
      <c r="A24" s="8" t="s">
        <v>57</v>
      </c>
      <c r="B24" s="8">
        <v>54</v>
      </c>
      <c r="C24" s="8" t="s">
        <v>15</v>
      </c>
      <c r="D24" s="8" t="s">
        <v>14</v>
      </c>
    </row>
    <row r="25" spans="1:4" x14ac:dyDescent="0.25">
      <c r="A25" s="8" t="s">
        <v>25</v>
      </c>
      <c r="B25" s="8">
        <v>54</v>
      </c>
      <c r="C25" s="8" t="s">
        <v>15</v>
      </c>
      <c r="D25" s="8" t="s">
        <v>14</v>
      </c>
    </row>
    <row r="26" spans="1:4" x14ac:dyDescent="0.25">
      <c r="A26" s="8" t="s">
        <v>62</v>
      </c>
      <c r="B26" s="8">
        <v>55</v>
      </c>
      <c r="C26" s="8" t="s">
        <v>15</v>
      </c>
      <c r="D26" s="8" t="s">
        <v>14</v>
      </c>
    </row>
    <row r="27" spans="1:4" x14ac:dyDescent="0.25">
      <c r="A27" s="8" t="s">
        <v>48</v>
      </c>
      <c r="B27" s="8">
        <v>55</v>
      </c>
      <c r="C27" s="8" t="s">
        <v>15</v>
      </c>
      <c r="D27" s="8" t="s">
        <v>14</v>
      </c>
    </row>
    <row r="28" spans="1:4" x14ac:dyDescent="0.25">
      <c r="A28" s="8" t="s">
        <v>67</v>
      </c>
      <c r="B28" s="8">
        <v>58</v>
      </c>
      <c r="C28" s="8" t="s">
        <v>15</v>
      </c>
      <c r="D28" s="8" t="s">
        <v>14</v>
      </c>
    </row>
    <row r="29" spans="1:4" x14ac:dyDescent="0.25">
      <c r="A29" s="8" t="s">
        <v>23</v>
      </c>
      <c r="B29" s="8">
        <v>60</v>
      </c>
      <c r="C29" s="8" t="s">
        <v>15</v>
      </c>
      <c r="D29" s="8" t="s">
        <v>14</v>
      </c>
    </row>
    <row r="30" spans="1:4" x14ac:dyDescent="0.25">
      <c r="A30" s="8" t="s">
        <v>58</v>
      </c>
      <c r="B30" s="8">
        <v>63</v>
      </c>
      <c r="C30" s="8" t="s">
        <v>15</v>
      </c>
      <c r="D30" s="8" t="s">
        <v>14</v>
      </c>
    </row>
    <row r="31" spans="1:4" x14ac:dyDescent="0.25">
      <c r="A31" s="8" t="s">
        <v>35</v>
      </c>
      <c r="B31" s="8">
        <v>64</v>
      </c>
      <c r="C31" s="8" t="s">
        <v>15</v>
      </c>
      <c r="D31" s="8" t="s">
        <v>14</v>
      </c>
    </row>
    <row r="32" spans="1:4" x14ac:dyDescent="0.25">
      <c r="A32" s="8" t="s">
        <v>38</v>
      </c>
      <c r="B32" s="8">
        <v>67</v>
      </c>
      <c r="C32" s="8" t="s">
        <v>15</v>
      </c>
      <c r="D32" s="8" t="s">
        <v>14</v>
      </c>
    </row>
    <row r="33" spans="1:4" s="9" customFormat="1" x14ac:dyDescent="0.25"/>
    <row r="34" spans="1:4" x14ac:dyDescent="0.25">
      <c r="A34" s="8" t="s">
        <v>56</v>
      </c>
      <c r="B34" s="8">
        <v>22</v>
      </c>
      <c r="C34" s="8" t="s">
        <v>16</v>
      </c>
      <c r="D34" s="8" t="s">
        <v>14</v>
      </c>
    </row>
    <row r="35" spans="1:4" x14ac:dyDescent="0.25">
      <c r="A35" s="8" t="s">
        <v>53</v>
      </c>
      <c r="B35" s="8">
        <v>24</v>
      </c>
      <c r="C35" s="8" t="s">
        <v>16</v>
      </c>
      <c r="D35" s="8" t="s">
        <v>14</v>
      </c>
    </row>
    <row r="36" spans="1:4" x14ac:dyDescent="0.25">
      <c r="A36" s="8" t="s">
        <v>70</v>
      </c>
      <c r="B36" s="8">
        <v>24</v>
      </c>
      <c r="C36" s="8" t="s">
        <v>16</v>
      </c>
      <c r="D36" s="8" t="s">
        <v>14</v>
      </c>
    </row>
    <row r="37" spans="1:4" x14ac:dyDescent="0.25">
      <c r="A37" s="8" t="s">
        <v>26</v>
      </c>
      <c r="B37" s="8">
        <v>25</v>
      </c>
      <c r="C37" s="8" t="s">
        <v>16</v>
      </c>
      <c r="D37" s="8" t="s">
        <v>14</v>
      </c>
    </row>
    <row r="38" spans="1:4" x14ac:dyDescent="0.25">
      <c r="A38" s="8" t="s">
        <v>60</v>
      </c>
      <c r="B38" s="8">
        <v>36</v>
      </c>
      <c r="C38" s="8" t="s">
        <v>16</v>
      </c>
      <c r="D38" s="8" t="s">
        <v>14</v>
      </c>
    </row>
    <row r="39" spans="1:4" x14ac:dyDescent="0.25">
      <c r="A39" s="8" t="s">
        <v>28</v>
      </c>
      <c r="B39" s="8">
        <v>37</v>
      </c>
      <c r="C39" s="8" t="s">
        <v>16</v>
      </c>
      <c r="D39" s="8" t="s">
        <v>14</v>
      </c>
    </row>
    <row r="40" spans="1:4" x14ac:dyDescent="0.25">
      <c r="A40" s="8" t="s">
        <v>46</v>
      </c>
      <c r="B40" s="8">
        <v>38</v>
      </c>
      <c r="C40" s="8" t="s">
        <v>16</v>
      </c>
      <c r="D40" s="8" t="s">
        <v>14</v>
      </c>
    </row>
    <row r="41" spans="1:4" x14ac:dyDescent="0.25">
      <c r="A41" s="8" t="s">
        <v>21</v>
      </c>
      <c r="B41" s="8">
        <v>39</v>
      </c>
      <c r="C41" s="8" t="s">
        <v>16</v>
      </c>
      <c r="D41" s="8" t="s">
        <v>14</v>
      </c>
    </row>
    <row r="42" spans="1:4" x14ac:dyDescent="0.25">
      <c r="A42" s="8" t="s">
        <v>61</v>
      </c>
      <c r="B42" s="8">
        <v>39</v>
      </c>
      <c r="C42" s="8" t="s">
        <v>16</v>
      </c>
      <c r="D42" s="8" t="s">
        <v>14</v>
      </c>
    </row>
    <row r="43" spans="1:4" s="8" customFormat="1" x14ac:dyDescent="0.25">
      <c r="A43" s="8" t="s">
        <v>72</v>
      </c>
      <c r="B43" s="8">
        <v>39</v>
      </c>
      <c r="C43" s="8" t="s">
        <v>16</v>
      </c>
      <c r="D43" s="8" t="s">
        <v>14</v>
      </c>
    </row>
    <row r="44" spans="1:4" s="9" customFormat="1" x14ac:dyDescent="0.25"/>
    <row r="45" spans="1:4" x14ac:dyDescent="0.25">
      <c r="A45" s="8" t="s">
        <v>51</v>
      </c>
      <c r="B45" s="8">
        <v>40</v>
      </c>
      <c r="C45" s="8" t="s">
        <v>16</v>
      </c>
      <c r="D45" s="8" t="s">
        <v>14</v>
      </c>
    </row>
    <row r="46" spans="1:4" x14ac:dyDescent="0.25">
      <c r="A46" s="8" t="s">
        <v>55</v>
      </c>
      <c r="B46" s="8">
        <v>47</v>
      </c>
      <c r="C46" s="8" t="s">
        <v>16</v>
      </c>
      <c r="D46" s="8" t="s">
        <v>14</v>
      </c>
    </row>
    <row r="47" spans="1:4" x14ac:dyDescent="0.25">
      <c r="A47" s="8" t="s">
        <v>36</v>
      </c>
      <c r="B47" s="8">
        <v>47</v>
      </c>
      <c r="C47" s="8" t="s">
        <v>16</v>
      </c>
      <c r="D47" s="8" t="s">
        <v>14</v>
      </c>
    </row>
    <row r="48" spans="1:4" x14ac:dyDescent="0.25">
      <c r="A48" s="8" t="s">
        <v>19</v>
      </c>
      <c r="B48" s="8">
        <v>48</v>
      </c>
      <c r="C48" s="8" t="s">
        <v>16</v>
      </c>
      <c r="D48" s="8" t="s">
        <v>14</v>
      </c>
    </row>
    <row r="49" spans="1:4" x14ac:dyDescent="0.25">
      <c r="A49" s="8" t="s">
        <v>42</v>
      </c>
      <c r="B49" s="8">
        <v>48</v>
      </c>
      <c r="C49" s="8" t="s">
        <v>16</v>
      </c>
      <c r="D49" s="8" t="s">
        <v>14</v>
      </c>
    </row>
    <row r="50" spans="1:4" x14ac:dyDescent="0.25">
      <c r="A50" s="8" t="s">
        <v>47</v>
      </c>
      <c r="B50" s="8">
        <v>49</v>
      </c>
      <c r="C50" s="8" t="s">
        <v>16</v>
      </c>
      <c r="D50" s="8" t="s">
        <v>14</v>
      </c>
    </row>
    <row r="51" spans="1:4" x14ac:dyDescent="0.25">
      <c r="A51" s="8" t="s">
        <v>52</v>
      </c>
      <c r="B51" s="8">
        <v>57</v>
      </c>
      <c r="C51" s="8" t="s">
        <v>16</v>
      </c>
      <c r="D51" s="8" t="s">
        <v>14</v>
      </c>
    </row>
    <row r="52" spans="1:4" x14ac:dyDescent="0.25">
      <c r="A52" s="8" t="s">
        <v>18</v>
      </c>
      <c r="B52" s="8">
        <v>58</v>
      </c>
      <c r="C52" s="8" t="s">
        <v>16</v>
      </c>
      <c r="D52" s="8" t="s">
        <v>14</v>
      </c>
    </row>
    <row r="53" spans="1:4" x14ac:dyDescent="0.25">
      <c r="A53" s="8" t="s">
        <v>44</v>
      </c>
      <c r="B53" s="8">
        <v>59</v>
      </c>
      <c r="C53" s="8" t="s">
        <v>16</v>
      </c>
      <c r="D53" s="8" t="s">
        <v>14</v>
      </c>
    </row>
    <row r="54" spans="1:4" x14ac:dyDescent="0.25">
      <c r="A54" s="8" t="s">
        <v>65</v>
      </c>
      <c r="B54" s="8">
        <v>68</v>
      </c>
      <c r="C54" s="8" t="s">
        <v>16</v>
      </c>
      <c r="D54" s="8" t="s">
        <v>14</v>
      </c>
    </row>
    <row r="55" spans="1:4" x14ac:dyDescent="0.25">
      <c r="A55" s="8" t="s">
        <v>43</v>
      </c>
      <c r="B55" s="8">
        <v>68</v>
      </c>
      <c r="C55" s="8" t="s">
        <v>16</v>
      </c>
      <c r="D55" s="8" t="s">
        <v>14</v>
      </c>
    </row>
    <row r="56" spans="1:4" s="9" customFormat="1" x14ac:dyDescent="0.25"/>
    <row r="57" spans="1:4" x14ac:dyDescent="0.25">
      <c r="A57" s="8" t="s">
        <v>77</v>
      </c>
      <c r="B57" s="8">
        <v>14</v>
      </c>
      <c r="C57" s="8" t="s">
        <v>29</v>
      </c>
      <c r="D57" s="8" t="s">
        <v>20</v>
      </c>
    </row>
    <row r="58" spans="1:4" x14ac:dyDescent="0.25">
      <c r="A58" s="8" t="s">
        <v>78</v>
      </c>
      <c r="B58" s="8">
        <v>12</v>
      </c>
      <c r="C58" s="8" t="s">
        <v>29</v>
      </c>
      <c r="D58" s="8" t="s">
        <v>20</v>
      </c>
    </row>
    <row r="59" spans="1:4" x14ac:dyDescent="0.25">
      <c r="A59" s="8" t="s">
        <v>76</v>
      </c>
      <c r="B59" s="8">
        <v>44</v>
      </c>
      <c r="C59" s="8" t="s">
        <v>29</v>
      </c>
      <c r="D59" s="8" t="s">
        <v>20</v>
      </c>
    </row>
    <row r="60" spans="1:4" x14ac:dyDescent="0.25">
      <c r="A60" s="8" t="s">
        <v>79</v>
      </c>
      <c r="B60" s="8">
        <v>29</v>
      </c>
      <c r="C60" s="8" t="s">
        <v>29</v>
      </c>
      <c r="D60" s="8" t="s">
        <v>20</v>
      </c>
    </row>
    <row r="61" spans="1:4" x14ac:dyDescent="0.25">
      <c r="D61" s="8"/>
    </row>
  </sheetData>
  <autoFilter ref="D1:D74"/>
  <sortState ref="A31:D50">
    <sortCondition ref="B31:B5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pane ySplit="1" topLeftCell="A8" activePane="bottomLeft" state="frozen"/>
      <selection pane="bottomLeft" activeCell="E9" sqref="E9"/>
    </sheetView>
  </sheetViews>
  <sheetFormatPr defaultRowHeight="15" x14ac:dyDescent="0.25"/>
  <cols>
    <col min="1" max="1" width="38.7109375" bestFit="1" customWidth="1"/>
    <col min="4" max="4" width="1.7109375" customWidth="1"/>
    <col min="5" max="5" width="28.7109375" bestFit="1" customWidth="1"/>
    <col min="6" max="6" width="18.42578125" customWidth="1"/>
    <col min="7" max="7" width="1.7109375" customWidth="1"/>
    <col min="8" max="8" width="13.85546875" customWidth="1"/>
  </cols>
  <sheetData>
    <row r="1" spans="1:9" x14ac:dyDescent="0.25">
      <c r="A1" s="3" t="str">
        <f>Registrants!A1</f>
        <v>Participant name</v>
      </c>
      <c r="B1" s="3" t="str">
        <f>Registrants!B1</f>
        <v>Age</v>
      </c>
      <c r="C1" s="3" t="str">
        <f>Registrants!C1</f>
        <v>Gender</v>
      </c>
      <c r="E1" s="1" t="s">
        <v>71</v>
      </c>
      <c r="F1" t="s">
        <v>2</v>
      </c>
      <c r="H1" t="s">
        <v>3</v>
      </c>
      <c r="I1" t="s">
        <v>6</v>
      </c>
    </row>
    <row r="2" spans="1:9" x14ac:dyDescent="0.25">
      <c r="A2" s="3" t="str">
        <f>Registrants!A2</f>
        <v>Ortins, Sophia</v>
      </c>
      <c r="B2" s="3">
        <f>Registrants!B2</f>
        <v>14</v>
      </c>
      <c r="C2" s="3" t="str">
        <f>Registrants!C2</f>
        <v>FEMALE</v>
      </c>
      <c r="E2" s="1">
        <v>20</v>
      </c>
      <c r="F2" s="4">
        <f>(E2*25)*0.000621371</f>
        <v>0.3106855</v>
      </c>
      <c r="H2">
        <f>_xlfn.RANK.EQ(E2,$E$2:$E$16,0)</f>
        <v>6</v>
      </c>
      <c r="I2">
        <f>H2</f>
        <v>6</v>
      </c>
    </row>
    <row r="3" spans="1:9" x14ac:dyDescent="0.25">
      <c r="A3" s="3" t="str">
        <f>Registrants!A3</f>
        <v>Fortuna, Ember</v>
      </c>
      <c r="B3" s="3">
        <f>Registrants!B3</f>
        <v>18</v>
      </c>
      <c r="C3" s="3" t="str">
        <f>Registrants!C3</f>
        <v>FEMALE</v>
      </c>
      <c r="E3" s="1">
        <v>27</v>
      </c>
      <c r="F3" s="4">
        <f t="shared" ref="F3:F60" si="0">(E3*25)*0.000621371</f>
        <v>0.41942542500000002</v>
      </c>
      <c r="H3" s="8">
        <f t="shared" ref="H3:H15" si="1">_xlfn.RANK.EQ(E3,$E$2:$E$16,0)</f>
        <v>2</v>
      </c>
      <c r="I3">
        <f t="shared" ref="I3:I60" si="2">H3</f>
        <v>2</v>
      </c>
    </row>
    <row r="4" spans="1:9" s="8" customFormat="1" x14ac:dyDescent="0.25">
      <c r="A4" s="3" t="str">
        <f>Registrants!A4</f>
        <v>Walsh, Cynthia</v>
      </c>
      <c r="B4" s="3">
        <f>Registrants!B4</f>
        <v>19</v>
      </c>
      <c r="C4" s="3" t="str">
        <f>Registrants!C4</f>
        <v>FEMALE</v>
      </c>
      <c r="E4" s="1">
        <v>16</v>
      </c>
      <c r="F4" s="4">
        <f t="shared" ref="F4:F5" si="3">(E4*25)*0.000621371</f>
        <v>0.2485484</v>
      </c>
      <c r="H4" s="8">
        <f t="shared" si="1"/>
        <v>12</v>
      </c>
      <c r="I4" s="8">
        <f t="shared" ref="I4:I5" si="4">H4</f>
        <v>12</v>
      </c>
    </row>
    <row r="5" spans="1:9" s="8" customFormat="1" x14ac:dyDescent="0.25">
      <c r="A5" s="3" t="str">
        <f>Registrants!A5</f>
        <v>Walsh, Johanna</v>
      </c>
      <c r="B5" s="3">
        <f>Registrants!B5</f>
        <v>21</v>
      </c>
      <c r="C5" s="3" t="str">
        <f>Registrants!C5</f>
        <v>FEMALE</v>
      </c>
      <c r="E5" s="1">
        <v>18</v>
      </c>
      <c r="F5" s="4">
        <f t="shared" si="3"/>
        <v>0.27961695000000003</v>
      </c>
      <c r="H5" s="8">
        <f t="shared" si="1"/>
        <v>9</v>
      </c>
      <c r="I5" s="8">
        <f t="shared" si="4"/>
        <v>9</v>
      </c>
    </row>
    <row r="6" spans="1:9" x14ac:dyDescent="0.25">
      <c r="A6" s="3" t="str">
        <f>Registrants!A6</f>
        <v>McDaid, Meghan</v>
      </c>
      <c r="B6" s="3">
        <f>Registrants!B6</f>
        <v>22</v>
      </c>
      <c r="C6" s="3" t="str">
        <f>Registrants!C6</f>
        <v>FEMALE</v>
      </c>
      <c r="E6" s="1">
        <v>27</v>
      </c>
      <c r="F6" s="4">
        <f t="shared" si="0"/>
        <v>0.41942542500000002</v>
      </c>
      <c r="H6" s="8">
        <f t="shared" si="1"/>
        <v>2</v>
      </c>
      <c r="I6">
        <f t="shared" si="2"/>
        <v>2</v>
      </c>
    </row>
    <row r="7" spans="1:9" x14ac:dyDescent="0.25">
      <c r="A7" s="3" t="str">
        <f>Registrants!A7</f>
        <v>Dowd, Hayley</v>
      </c>
      <c r="B7" s="3">
        <f>Registrants!B7</f>
        <v>24</v>
      </c>
      <c r="C7" s="3" t="str">
        <f>Registrants!C7</f>
        <v>FEMALE</v>
      </c>
      <c r="E7" s="1">
        <v>14</v>
      </c>
      <c r="F7" s="4">
        <f t="shared" si="0"/>
        <v>0.21747985</v>
      </c>
      <c r="H7" s="8">
        <f t="shared" si="1"/>
        <v>14</v>
      </c>
      <c r="I7">
        <f t="shared" si="2"/>
        <v>14</v>
      </c>
    </row>
    <row r="8" spans="1:9" x14ac:dyDescent="0.25">
      <c r="A8" s="3" t="str">
        <f>Registrants!A8</f>
        <v>LePage, Cassey</v>
      </c>
      <c r="B8" s="3">
        <f>Registrants!B8</f>
        <v>24</v>
      </c>
      <c r="C8" s="3" t="str">
        <f>Registrants!C8</f>
        <v>FEMALE</v>
      </c>
      <c r="E8" s="1">
        <v>17</v>
      </c>
      <c r="F8" s="4">
        <f t="shared" si="0"/>
        <v>0.26408267499999999</v>
      </c>
      <c r="H8" s="8">
        <f t="shared" si="1"/>
        <v>10</v>
      </c>
      <c r="I8">
        <f t="shared" si="2"/>
        <v>10</v>
      </c>
    </row>
    <row r="9" spans="1:9" x14ac:dyDescent="0.25">
      <c r="A9" s="3" t="str">
        <f>Registrants!A9</f>
        <v>Tausanovitch, Natalya</v>
      </c>
      <c r="B9" s="3">
        <f>Registrants!B9</f>
        <v>24</v>
      </c>
      <c r="C9" s="3" t="str">
        <f>Registrants!C9</f>
        <v>FEMALE</v>
      </c>
      <c r="E9" s="1">
        <v>17</v>
      </c>
      <c r="F9" s="4">
        <f t="shared" si="0"/>
        <v>0.26408267499999999</v>
      </c>
      <c r="H9" s="8">
        <f t="shared" si="1"/>
        <v>10</v>
      </c>
      <c r="I9">
        <f t="shared" si="2"/>
        <v>10</v>
      </c>
    </row>
    <row r="10" spans="1:9" x14ac:dyDescent="0.25">
      <c r="A10" s="3" t="str">
        <f>Registrants!A10</f>
        <v>Schmidt, Lori</v>
      </c>
      <c r="B10" s="3">
        <f>Registrants!B10</f>
        <v>30</v>
      </c>
      <c r="C10" s="3" t="str">
        <f>Registrants!C10</f>
        <v>FEMALE</v>
      </c>
      <c r="E10" s="1">
        <v>19</v>
      </c>
      <c r="F10" s="4">
        <f t="shared" si="0"/>
        <v>0.29515122500000002</v>
      </c>
      <c r="H10" s="8">
        <f t="shared" si="1"/>
        <v>7</v>
      </c>
      <c r="I10">
        <f t="shared" si="2"/>
        <v>7</v>
      </c>
    </row>
    <row r="11" spans="1:9" x14ac:dyDescent="0.25">
      <c r="A11" s="3" t="str">
        <f>Registrants!A11</f>
        <v>Cumbo, Sarah</v>
      </c>
      <c r="B11" s="3">
        <f>Registrants!B11</f>
        <v>31</v>
      </c>
      <c r="C11" s="3" t="str">
        <f>Registrants!C11</f>
        <v>FEMALE</v>
      </c>
      <c r="E11" s="1">
        <v>16</v>
      </c>
      <c r="F11" s="4">
        <f t="shared" si="0"/>
        <v>0.2485484</v>
      </c>
      <c r="H11" s="8">
        <f t="shared" si="1"/>
        <v>12</v>
      </c>
      <c r="I11">
        <f t="shared" si="2"/>
        <v>12</v>
      </c>
    </row>
    <row r="12" spans="1:9" x14ac:dyDescent="0.25">
      <c r="A12" s="3" t="str">
        <f>Registrants!A12</f>
        <v>McCormack, Laura</v>
      </c>
      <c r="B12" s="3">
        <f>Registrants!B12</f>
        <v>34</v>
      </c>
      <c r="C12" s="3" t="str">
        <f>Registrants!C12</f>
        <v>FEMALE</v>
      </c>
      <c r="E12" s="1">
        <v>26</v>
      </c>
      <c r="F12" s="4">
        <f t="shared" si="0"/>
        <v>0.40389115000000003</v>
      </c>
      <c r="H12" s="8">
        <f t="shared" si="1"/>
        <v>4</v>
      </c>
      <c r="I12">
        <f t="shared" si="2"/>
        <v>4</v>
      </c>
    </row>
    <row r="13" spans="1:9" x14ac:dyDescent="0.25">
      <c r="A13" s="3" t="str">
        <f>Registrants!A13</f>
        <v>Nasuti, Laura</v>
      </c>
      <c r="B13" s="3">
        <f>Registrants!B13</f>
        <v>36</v>
      </c>
      <c r="C13" s="3" t="str">
        <f>Registrants!C13</f>
        <v>FEMALE</v>
      </c>
      <c r="E13" s="1">
        <v>19</v>
      </c>
      <c r="F13" s="4">
        <f t="shared" si="0"/>
        <v>0.29515122500000002</v>
      </c>
      <c r="H13" s="8">
        <f t="shared" si="1"/>
        <v>7</v>
      </c>
      <c r="I13">
        <f t="shared" si="2"/>
        <v>7</v>
      </c>
    </row>
    <row r="14" spans="1:9" x14ac:dyDescent="0.25">
      <c r="A14" s="3" t="str">
        <f>Registrants!A14</f>
        <v>Wensley, Allison</v>
      </c>
      <c r="B14" s="3">
        <f>Registrants!B14</f>
        <v>36</v>
      </c>
      <c r="C14" s="3" t="str">
        <f>Registrants!C14</f>
        <v>FEMALE</v>
      </c>
      <c r="E14" s="1">
        <v>35</v>
      </c>
      <c r="F14" s="4">
        <f t="shared" si="0"/>
        <v>0.54369962500000002</v>
      </c>
      <c r="H14" s="8">
        <f t="shared" si="1"/>
        <v>1</v>
      </c>
      <c r="I14">
        <f t="shared" si="2"/>
        <v>1</v>
      </c>
    </row>
    <row r="15" spans="1:9" x14ac:dyDescent="0.25">
      <c r="A15" s="3" t="str">
        <f>Registrants!A15</f>
        <v>Gundersen, Vanessa</v>
      </c>
      <c r="B15" s="3">
        <f>Registrants!B15</f>
        <v>37</v>
      </c>
      <c r="C15" s="3" t="str">
        <f>Registrants!C15</f>
        <v>FEMALE</v>
      </c>
      <c r="E15" s="1">
        <v>21</v>
      </c>
      <c r="F15" s="4">
        <f t="shared" si="0"/>
        <v>0.32621977499999999</v>
      </c>
      <c r="H15" s="8">
        <f t="shared" si="1"/>
        <v>5</v>
      </c>
      <c r="I15">
        <f t="shared" si="2"/>
        <v>5</v>
      </c>
    </row>
    <row r="16" spans="1:9" s="9" customFormat="1" x14ac:dyDescent="0.25">
      <c r="A16" s="12"/>
      <c r="B16" s="12"/>
      <c r="C16" s="12"/>
      <c r="F16" s="13"/>
    </row>
    <row r="17" spans="1:9" x14ac:dyDescent="0.25">
      <c r="A17" s="3" t="str">
        <f>Registrants!A17</f>
        <v>Ortins, Sara</v>
      </c>
      <c r="B17" s="3">
        <f>Registrants!B17</f>
        <v>43</v>
      </c>
      <c r="C17" s="3" t="str">
        <f>Registrants!C17</f>
        <v>FEMALE</v>
      </c>
      <c r="E17" s="1">
        <v>19</v>
      </c>
      <c r="F17" s="4">
        <f t="shared" si="0"/>
        <v>0.29515122500000002</v>
      </c>
      <c r="H17">
        <f>_xlfn.RANK.EQ(E17,$E$17:$E$33,0)</f>
        <v>5</v>
      </c>
      <c r="I17">
        <f t="shared" si="2"/>
        <v>5</v>
      </c>
    </row>
    <row r="18" spans="1:9" s="8" customFormat="1" x14ac:dyDescent="0.25">
      <c r="A18" s="3" t="str">
        <f>Registrants!A18</f>
        <v>Garofalo, Sara</v>
      </c>
      <c r="B18" s="3">
        <f>Registrants!B18</f>
        <v>44</v>
      </c>
      <c r="C18" s="3" t="str">
        <f>Registrants!C18</f>
        <v>FEMALE</v>
      </c>
      <c r="E18" s="1">
        <v>17</v>
      </c>
      <c r="F18" s="4">
        <f t="shared" ref="F18" si="5">(E18*25)*0.000621371</f>
        <v>0.26408267499999999</v>
      </c>
      <c r="H18" s="8">
        <f t="shared" ref="H18:H32" si="6">_xlfn.RANK.EQ(E18,$E$17:$E$33,0)</f>
        <v>8</v>
      </c>
      <c r="I18" s="8">
        <f t="shared" ref="I18" si="7">H18</f>
        <v>8</v>
      </c>
    </row>
    <row r="19" spans="1:9" x14ac:dyDescent="0.25">
      <c r="A19" s="3" t="str">
        <f>Registrants!A19</f>
        <v>Bach, Kristi</v>
      </c>
      <c r="B19" s="3">
        <f>Registrants!B19</f>
        <v>45</v>
      </c>
      <c r="C19" s="3" t="str">
        <f>Registrants!C19</f>
        <v>FEMALE</v>
      </c>
      <c r="E19" s="1">
        <v>17</v>
      </c>
      <c r="F19" s="4">
        <f t="shared" si="0"/>
        <v>0.26408267499999999</v>
      </c>
      <c r="H19" s="8">
        <f t="shared" si="6"/>
        <v>8</v>
      </c>
      <c r="I19">
        <f t="shared" si="2"/>
        <v>8</v>
      </c>
    </row>
    <row r="20" spans="1:9" x14ac:dyDescent="0.25">
      <c r="A20" s="3" t="str">
        <f>Registrants!A20</f>
        <v>Razi-Thomas, Andrea</v>
      </c>
      <c r="B20" s="3">
        <f>Registrants!B20</f>
        <v>45</v>
      </c>
      <c r="C20" s="3" t="str">
        <f>Registrants!C20</f>
        <v>FEMALE</v>
      </c>
      <c r="E20" s="1">
        <v>21</v>
      </c>
      <c r="F20" s="4">
        <f t="shared" si="0"/>
        <v>0.32621977499999999</v>
      </c>
      <c r="H20" s="8">
        <f t="shared" si="6"/>
        <v>2</v>
      </c>
      <c r="I20">
        <f t="shared" si="2"/>
        <v>2</v>
      </c>
    </row>
    <row r="21" spans="1:9" x14ac:dyDescent="0.25">
      <c r="A21" s="3" t="str">
        <f>Registrants!A21</f>
        <v>Allison, Holly</v>
      </c>
      <c r="B21" s="3">
        <f>Registrants!B21</f>
        <v>48</v>
      </c>
      <c r="C21" s="3" t="str">
        <f>Registrants!C21</f>
        <v>FEMALE</v>
      </c>
      <c r="E21" s="1">
        <v>25</v>
      </c>
      <c r="F21" s="4">
        <f t="shared" si="0"/>
        <v>0.38835687499999999</v>
      </c>
      <c r="H21" s="8">
        <f t="shared" si="6"/>
        <v>1</v>
      </c>
      <c r="I21">
        <f t="shared" si="2"/>
        <v>1</v>
      </c>
    </row>
    <row r="22" spans="1:9" x14ac:dyDescent="0.25">
      <c r="A22" s="3" t="str">
        <f>Registrants!A22</f>
        <v>Mangan, Meredith</v>
      </c>
      <c r="B22" s="3">
        <f>Registrants!B22</f>
        <v>50</v>
      </c>
      <c r="C22" s="3" t="str">
        <f>Registrants!C22</f>
        <v>FEMALE</v>
      </c>
      <c r="E22" s="1">
        <v>16</v>
      </c>
      <c r="F22" s="4">
        <f t="shared" si="0"/>
        <v>0.2485484</v>
      </c>
      <c r="H22" s="8">
        <f t="shared" si="6"/>
        <v>10</v>
      </c>
      <c r="I22">
        <f t="shared" si="2"/>
        <v>10</v>
      </c>
    </row>
    <row r="23" spans="1:9" x14ac:dyDescent="0.25">
      <c r="A23" s="3" t="str">
        <f>Registrants!A23</f>
        <v>Walsh, Kathleen</v>
      </c>
      <c r="B23" s="3">
        <f>Registrants!B23</f>
        <v>52</v>
      </c>
      <c r="C23" s="3" t="str">
        <f>Registrants!C23</f>
        <v>FEMALE</v>
      </c>
      <c r="E23" s="1">
        <v>20</v>
      </c>
      <c r="F23" s="4">
        <f t="shared" si="0"/>
        <v>0.3106855</v>
      </c>
      <c r="H23" s="8">
        <f t="shared" si="6"/>
        <v>3</v>
      </c>
      <c r="I23">
        <f t="shared" si="2"/>
        <v>3</v>
      </c>
    </row>
    <row r="24" spans="1:9" x14ac:dyDescent="0.25">
      <c r="A24" s="3" t="str">
        <f>Registrants!A24</f>
        <v>Canney, Maureen</v>
      </c>
      <c r="B24" s="3">
        <f>Registrants!B24</f>
        <v>54</v>
      </c>
      <c r="C24" s="3" t="str">
        <f>Registrants!C24</f>
        <v>FEMALE</v>
      </c>
      <c r="E24" s="1">
        <v>14</v>
      </c>
      <c r="F24" s="4">
        <f t="shared" si="0"/>
        <v>0.21747985</v>
      </c>
      <c r="H24" s="8">
        <f t="shared" si="6"/>
        <v>12</v>
      </c>
      <c r="I24">
        <f t="shared" si="2"/>
        <v>12</v>
      </c>
    </row>
    <row r="25" spans="1:9" x14ac:dyDescent="0.25">
      <c r="A25" s="3" t="str">
        <f>Registrants!A25</f>
        <v>McGee, Maria</v>
      </c>
      <c r="B25" s="3">
        <f>Registrants!B25</f>
        <v>54</v>
      </c>
      <c r="C25" s="3" t="str">
        <f>Registrants!C25</f>
        <v>FEMALE</v>
      </c>
      <c r="E25" s="1">
        <v>20</v>
      </c>
      <c r="F25" s="4">
        <f t="shared" si="0"/>
        <v>0.3106855</v>
      </c>
      <c r="H25" s="8">
        <f t="shared" si="6"/>
        <v>3</v>
      </c>
      <c r="I25">
        <f t="shared" si="2"/>
        <v>3</v>
      </c>
    </row>
    <row r="26" spans="1:9" x14ac:dyDescent="0.25">
      <c r="A26" s="3" t="str">
        <f>Registrants!A26</f>
        <v>Madden, Clare</v>
      </c>
      <c r="B26" s="3">
        <f>Registrants!B26</f>
        <v>55</v>
      </c>
      <c r="C26" s="3" t="str">
        <f>Registrants!C26</f>
        <v>FEMALE</v>
      </c>
      <c r="E26" s="1">
        <v>19</v>
      </c>
      <c r="F26" s="4">
        <f t="shared" si="0"/>
        <v>0.29515122500000002</v>
      </c>
      <c r="H26" s="8">
        <f t="shared" si="6"/>
        <v>5</v>
      </c>
      <c r="I26">
        <f t="shared" si="2"/>
        <v>5</v>
      </c>
    </row>
    <row r="27" spans="1:9" x14ac:dyDescent="0.25">
      <c r="A27" s="3" t="str">
        <f>Registrants!A27</f>
        <v>Ryan, Marcia</v>
      </c>
      <c r="B27" s="3">
        <f>Registrants!B27</f>
        <v>55</v>
      </c>
      <c r="C27" s="3" t="str">
        <f>Registrants!C27</f>
        <v>FEMALE</v>
      </c>
      <c r="E27" s="1">
        <v>16</v>
      </c>
      <c r="F27" s="4">
        <f t="shared" si="0"/>
        <v>0.2485484</v>
      </c>
      <c r="H27" s="8">
        <f t="shared" si="6"/>
        <v>10</v>
      </c>
      <c r="I27">
        <f t="shared" si="2"/>
        <v>10</v>
      </c>
    </row>
    <row r="28" spans="1:9" x14ac:dyDescent="0.25">
      <c r="A28" s="3" t="str">
        <f>Registrants!A28</f>
        <v>Bates, Susie</v>
      </c>
      <c r="B28" s="3">
        <f>Registrants!B28</f>
        <v>58</v>
      </c>
      <c r="C28" s="3" t="str">
        <f>Registrants!C28</f>
        <v>FEMALE</v>
      </c>
      <c r="E28" s="1"/>
      <c r="F28" s="4">
        <f t="shared" si="0"/>
        <v>0</v>
      </c>
      <c r="H28" s="8" t="e">
        <f t="shared" si="6"/>
        <v>#N/A</v>
      </c>
      <c r="I28" t="e">
        <f t="shared" si="2"/>
        <v>#N/A</v>
      </c>
    </row>
    <row r="29" spans="1:9" x14ac:dyDescent="0.25">
      <c r="A29" s="3" t="str">
        <f>Registrants!A29</f>
        <v>Clough, Judy</v>
      </c>
      <c r="B29" s="3">
        <f>Registrants!B29</f>
        <v>60</v>
      </c>
      <c r="C29" s="3" t="str">
        <f>Registrants!C29</f>
        <v>FEMALE</v>
      </c>
      <c r="E29" s="1">
        <v>19</v>
      </c>
      <c r="F29" s="4">
        <f t="shared" si="0"/>
        <v>0.29515122500000002</v>
      </c>
      <c r="H29" s="8">
        <f t="shared" si="6"/>
        <v>5</v>
      </c>
      <c r="I29">
        <f t="shared" si="2"/>
        <v>5</v>
      </c>
    </row>
    <row r="30" spans="1:9" x14ac:dyDescent="0.25">
      <c r="A30" s="3" t="str">
        <f>Registrants!A30</f>
        <v>Macdonald, Diane</v>
      </c>
      <c r="B30" s="3">
        <f>Registrants!B30</f>
        <v>63</v>
      </c>
      <c r="C30" s="3" t="str">
        <f>Registrants!C30</f>
        <v>FEMALE</v>
      </c>
      <c r="E30" s="1">
        <v>13</v>
      </c>
      <c r="F30" s="4">
        <f t="shared" si="0"/>
        <v>0.20194557500000002</v>
      </c>
      <c r="H30" s="8">
        <f t="shared" si="6"/>
        <v>13</v>
      </c>
      <c r="I30">
        <f t="shared" si="2"/>
        <v>13</v>
      </c>
    </row>
    <row r="31" spans="1:9" x14ac:dyDescent="0.25">
      <c r="A31" s="3" t="str">
        <f>Registrants!A31</f>
        <v>Pujo, Katherine</v>
      </c>
      <c r="B31" s="3">
        <f>Registrants!B31</f>
        <v>64</v>
      </c>
      <c r="C31" s="3" t="str">
        <f>Registrants!C31</f>
        <v>FEMALE</v>
      </c>
      <c r="E31" s="1">
        <v>13</v>
      </c>
      <c r="F31" s="4">
        <f t="shared" si="0"/>
        <v>0.20194557500000002</v>
      </c>
      <c r="H31" s="8">
        <f t="shared" si="6"/>
        <v>13</v>
      </c>
      <c r="I31">
        <f t="shared" si="2"/>
        <v>13</v>
      </c>
    </row>
    <row r="32" spans="1:9" x14ac:dyDescent="0.25">
      <c r="A32" s="3" t="str">
        <f>Registrants!A32</f>
        <v>Casey, Barbara</v>
      </c>
      <c r="B32" s="3">
        <f>Registrants!B32</f>
        <v>67</v>
      </c>
      <c r="C32" s="3" t="str">
        <f>Registrants!C32</f>
        <v>FEMALE</v>
      </c>
      <c r="E32" s="1">
        <v>9</v>
      </c>
      <c r="F32" s="4">
        <f t="shared" si="0"/>
        <v>0.13980847500000002</v>
      </c>
      <c r="H32" s="8">
        <f t="shared" si="6"/>
        <v>15</v>
      </c>
      <c r="I32">
        <f t="shared" si="2"/>
        <v>15</v>
      </c>
    </row>
    <row r="33" spans="1:9" s="9" customFormat="1" x14ac:dyDescent="0.25">
      <c r="A33" s="12"/>
      <c r="B33" s="12"/>
      <c r="C33" s="12"/>
      <c r="F33" s="13"/>
    </row>
    <row r="34" spans="1:9" x14ac:dyDescent="0.25">
      <c r="A34" s="3" t="str">
        <f>Registrants!A34</f>
        <v>Medina, Jose</v>
      </c>
      <c r="B34" s="3">
        <f>Registrants!B34</f>
        <v>22</v>
      </c>
      <c r="C34" s="3" t="str">
        <f>Registrants!C34</f>
        <v>MALE</v>
      </c>
      <c r="E34" s="1">
        <v>20</v>
      </c>
      <c r="F34" s="4">
        <f t="shared" si="0"/>
        <v>0.3106855</v>
      </c>
      <c r="H34">
        <f>_xlfn.RANK.EQ(E34,$E$34:$E$44,0)</f>
        <v>6</v>
      </c>
      <c r="I34">
        <f t="shared" si="2"/>
        <v>6</v>
      </c>
    </row>
    <row r="35" spans="1:9" x14ac:dyDescent="0.25">
      <c r="A35" s="3" t="str">
        <f>Registrants!A35</f>
        <v>Cadle, Paul</v>
      </c>
      <c r="B35" s="3">
        <f>Registrants!B35</f>
        <v>24</v>
      </c>
      <c r="C35" s="3" t="str">
        <f>Registrants!C35</f>
        <v>MALE</v>
      </c>
      <c r="E35" s="1">
        <v>23</v>
      </c>
      <c r="F35" s="4">
        <f t="shared" si="0"/>
        <v>0.35728832500000002</v>
      </c>
      <c r="H35" s="8">
        <f t="shared" ref="H35:H43" si="8">_xlfn.RANK.EQ(E35,$E$34:$E$44,0)</f>
        <v>1</v>
      </c>
      <c r="I35">
        <f t="shared" si="2"/>
        <v>1</v>
      </c>
    </row>
    <row r="36" spans="1:9" x14ac:dyDescent="0.25">
      <c r="A36" s="3" t="str">
        <f>Registrants!A36</f>
        <v>Lamson, Andrew</v>
      </c>
      <c r="B36" s="3">
        <f>Registrants!B36</f>
        <v>24</v>
      </c>
      <c r="C36" s="3" t="str">
        <f>Registrants!C36</f>
        <v>MALE</v>
      </c>
      <c r="E36" s="1">
        <v>18</v>
      </c>
      <c r="F36" s="4">
        <f t="shared" si="0"/>
        <v>0.27961695000000003</v>
      </c>
      <c r="H36" s="8">
        <f t="shared" si="8"/>
        <v>8</v>
      </c>
      <c r="I36">
        <f t="shared" si="2"/>
        <v>8</v>
      </c>
    </row>
    <row r="37" spans="1:9" x14ac:dyDescent="0.25">
      <c r="A37" s="3" t="str">
        <f>Registrants!A37</f>
        <v>Levin, Andrew</v>
      </c>
      <c r="B37" s="3">
        <f>Registrants!B37</f>
        <v>25</v>
      </c>
      <c r="C37" s="3" t="str">
        <f>Registrants!C37</f>
        <v>MALE</v>
      </c>
      <c r="E37" s="1">
        <v>19</v>
      </c>
      <c r="F37" s="4">
        <f t="shared" si="0"/>
        <v>0.29515122500000002</v>
      </c>
      <c r="H37" s="8">
        <f t="shared" si="8"/>
        <v>7</v>
      </c>
      <c r="I37">
        <f t="shared" si="2"/>
        <v>7</v>
      </c>
    </row>
    <row r="38" spans="1:9" x14ac:dyDescent="0.25">
      <c r="A38" s="3" t="str">
        <f>Registrants!A38</f>
        <v>Kilduff, Derek</v>
      </c>
      <c r="B38" s="3">
        <f>Registrants!B38</f>
        <v>36</v>
      </c>
      <c r="C38" s="3" t="str">
        <f>Registrants!C38</f>
        <v>MALE</v>
      </c>
      <c r="E38" s="1">
        <v>15</v>
      </c>
      <c r="F38" s="4">
        <f t="shared" si="0"/>
        <v>0.23301412500000002</v>
      </c>
      <c r="H38" s="8">
        <f t="shared" si="8"/>
        <v>10</v>
      </c>
      <c r="I38">
        <f t="shared" si="2"/>
        <v>10</v>
      </c>
    </row>
    <row r="39" spans="1:9" x14ac:dyDescent="0.25">
      <c r="A39" s="3" t="str">
        <f>Registrants!A39</f>
        <v>Vanne, Michael</v>
      </c>
      <c r="B39" s="3">
        <f>Registrants!B39</f>
        <v>37</v>
      </c>
      <c r="C39" s="3" t="str">
        <f>Registrants!C39</f>
        <v>MALE</v>
      </c>
      <c r="E39" s="1">
        <v>16</v>
      </c>
      <c r="F39" s="4">
        <f t="shared" si="0"/>
        <v>0.2485484</v>
      </c>
      <c r="H39" s="8">
        <f t="shared" si="8"/>
        <v>9</v>
      </c>
      <c r="I39">
        <f t="shared" si="2"/>
        <v>9</v>
      </c>
    </row>
    <row r="40" spans="1:9" x14ac:dyDescent="0.25">
      <c r="A40" s="3" t="str">
        <f>Registrants!A40</f>
        <v>Michaelsen, Garrett</v>
      </c>
      <c r="B40" s="3">
        <f>Registrants!B40</f>
        <v>38</v>
      </c>
      <c r="C40" s="3" t="str">
        <f>Registrants!C40</f>
        <v>MALE</v>
      </c>
      <c r="E40" s="1">
        <v>21</v>
      </c>
      <c r="F40" s="4">
        <f t="shared" si="0"/>
        <v>0.32621977499999999</v>
      </c>
      <c r="H40" s="8">
        <f t="shared" si="8"/>
        <v>3</v>
      </c>
      <c r="I40">
        <f t="shared" si="2"/>
        <v>3</v>
      </c>
    </row>
    <row r="41" spans="1:9" x14ac:dyDescent="0.25">
      <c r="A41" s="3" t="str">
        <f>Registrants!A41</f>
        <v>English, Matthew</v>
      </c>
      <c r="B41" s="3">
        <f>Registrants!B41</f>
        <v>39</v>
      </c>
      <c r="C41" s="3" t="str">
        <f>Registrants!C41</f>
        <v>MALE</v>
      </c>
      <c r="E41" s="1">
        <v>22</v>
      </c>
      <c r="F41" s="4">
        <f t="shared" si="0"/>
        <v>0.34175405000000003</v>
      </c>
      <c r="H41" s="8">
        <f t="shared" si="8"/>
        <v>2</v>
      </c>
      <c r="I41">
        <f t="shared" si="2"/>
        <v>2</v>
      </c>
    </row>
    <row r="42" spans="1:9" x14ac:dyDescent="0.25">
      <c r="A42" s="3" t="str">
        <f>Registrants!A42</f>
        <v>McCarty, Robert</v>
      </c>
      <c r="B42" s="3">
        <f>Registrants!B42</f>
        <v>39</v>
      </c>
      <c r="C42" s="3" t="str">
        <f>Registrants!C42</f>
        <v>MALE</v>
      </c>
      <c r="E42" s="1">
        <v>21</v>
      </c>
      <c r="F42" s="4">
        <f t="shared" si="0"/>
        <v>0.32621977499999999</v>
      </c>
      <c r="H42" s="8">
        <f t="shared" si="8"/>
        <v>3</v>
      </c>
      <c r="I42">
        <f t="shared" si="2"/>
        <v>3</v>
      </c>
    </row>
    <row r="43" spans="1:9" s="8" customFormat="1" x14ac:dyDescent="0.25">
      <c r="A43" s="3" t="str">
        <f>Registrants!A43</f>
        <v>Lanning, Chris</v>
      </c>
      <c r="B43" s="3">
        <f>Registrants!B43</f>
        <v>39</v>
      </c>
      <c r="C43" s="3" t="str">
        <f>Registrants!C43</f>
        <v>MALE</v>
      </c>
      <c r="E43" s="1">
        <v>21</v>
      </c>
      <c r="F43" s="4">
        <f t="shared" ref="F43" si="9">(E43*25)*0.000621371</f>
        <v>0.32621977499999999</v>
      </c>
      <c r="H43" s="8">
        <f t="shared" si="8"/>
        <v>3</v>
      </c>
      <c r="I43" s="8">
        <f t="shared" ref="I43" si="10">H43</f>
        <v>3</v>
      </c>
    </row>
    <row r="44" spans="1:9" s="9" customFormat="1" x14ac:dyDescent="0.25">
      <c r="A44" s="12"/>
      <c r="B44" s="12"/>
      <c r="C44" s="12"/>
      <c r="F44" s="13"/>
    </row>
    <row r="45" spans="1:9" x14ac:dyDescent="0.25">
      <c r="A45" s="3" t="str">
        <f>Registrants!A45</f>
        <v>Palen, Joshua</v>
      </c>
      <c r="B45" s="3">
        <f>Registrants!B45</f>
        <v>40</v>
      </c>
      <c r="C45" s="3" t="str">
        <f>Registrants!C45</f>
        <v>MALE</v>
      </c>
      <c r="E45" s="1">
        <v>25</v>
      </c>
      <c r="F45" s="4">
        <f t="shared" si="0"/>
        <v>0.38835687499999999</v>
      </c>
      <c r="H45">
        <f>_xlfn.RANK.EQ(E45,$E$45:$E$56,0)</f>
        <v>1</v>
      </c>
      <c r="I45">
        <f t="shared" si="2"/>
        <v>1</v>
      </c>
    </row>
    <row r="46" spans="1:9" x14ac:dyDescent="0.25">
      <c r="A46" s="3" t="str">
        <f>Registrants!A46</f>
        <v>DiGregorio, Stephen</v>
      </c>
      <c r="B46" s="3">
        <f>Registrants!B46</f>
        <v>47</v>
      </c>
      <c r="C46" s="3" t="str">
        <f>Registrants!C46</f>
        <v>MALE</v>
      </c>
      <c r="E46" s="1">
        <v>16</v>
      </c>
      <c r="F46" s="4">
        <f t="shared" si="0"/>
        <v>0.2485484</v>
      </c>
      <c r="H46" s="8">
        <f t="shared" ref="H46:H54" si="11">_xlfn.RANK.EQ(E46,$E$45:$E$56,0)</f>
        <v>7</v>
      </c>
      <c r="I46">
        <f t="shared" si="2"/>
        <v>7</v>
      </c>
    </row>
    <row r="47" spans="1:9" x14ac:dyDescent="0.25">
      <c r="A47" s="3" t="str">
        <f>Registrants!A47</f>
        <v>McDowell, Sean</v>
      </c>
      <c r="B47" s="3">
        <f>Registrants!B47</f>
        <v>47</v>
      </c>
      <c r="C47" s="3" t="str">
        <f>Registrants!C47</f>
        <v>MALE</v>
      </c>
      <c r="E47" s="1"/>
      <c r="F47" s="4">
        <f t="shared" si="0"/>
        <v>0</v>
      </c>
      <c r="H47" s="8" t="e">
        <f t="shared" si="11"/>
        <v>#N/A</v>
      </c>
      <c r="I47" t="e">
        <f t="shared" si="2"/>
        <v>#N/A</v>
      </c>
    </row>
    <row r="48" spans="1:9" x14ac:dyDescent="0.25">
      <c r="A48" s="3" t="str">
        <f>Registrants!A48</f>
        <v>Drew, Justin</v>
      </c>
      <c r="B48" s="3">
        <f>Registrants!B48</f>
        <v>48</v>
      </c>
      <c r="C48" s="3" t="str">
        <f>Registrants!C48</f>
        <v>MALE</v>
      </c>
      <c r="E48" s="1">
        <v>18</v>
      </c>
      <c r="F48" s="4">
        <f t="shared" si="0"/>
        <v>0.27961695000000003</v>
      </c>
      <c r="H48" s="8">
        <f t="shared" si="11"/>
        <v>5</v>
      </c>
      <c r="I48">
        <f t="shared" si="2"/>
        <v>5</v>
      </c>
    </row>
    <row r="49" spans="1:9" x14ac:dyDescent="0.25">
      <c r="A49" s="3" t="str">
        <f>Registrants!A49</f>
        <v>Fugere, Scott</v>
      </c>
      <c r="B49" s="3">
        <f>Registrants!B49</f>
        <v>48</v>
      </c>
      <c r="C49" s="3" t="str">
        <f>Registrants!C49</f>
        <v>MALE</v>
      </c>
      <c r="E49" s="1">
        <v>16</v>
      </c>
      <c r="F49" s="4">
        <f t="shared" si="0"/>
        <v>0.2485484</v>
      </c>
      <c r="H49" s="8">
        <f t="shared" si="11"/>
        <v>7</v>
      </c>
      <c r="I49">
        <f t="shared" si="2"/>
        <v>7</v>
      </c>
    </row>
    <row r="50" spans="1:9" x14ac:dyDescent="0.25">
      <c r="A50" s="3" t="str">
        <f>Registrants!A50</f>
        <v>Casey, Donal</v>
      </c>
      <c r="B50" s="3">
        <f>Registrants!B50</f>
        <v>49</v>
      </c>
      <c r="C50" s="3" t="str">
        <f>Registrants!C50</f>
        <v>MALE</v>
      </c>
      <c r="E50" s="1">
        <v>18</v>
      </c>
      <c r="F50" s="4">
        <f t="shared" si="0"/>
        <v>0.27961695000000003</v>
      </c>
      <c r="H50" s="8">
        <f t="shared" si="11"/>
        <v>5</v>
      </c>
      <c r="I50">
        <f t="shared" si="2"/>
        <v>5</v>
      </c>
    </row>
    <row r="51" spans="1:9" x14ac:dyDescent="0.25">
      <c r="A51" s="3" t="str">
        <f>Registrants!A51</f>
        <v>Ferullo, Rick</v>
      </c>
      <c r="B51" s="3">
        <f>Registrants!B51</f>
        <v>57</v>
      </c>
      <c r="C51" s="3" t="str">
        <f>Registrants!C51</f>
        <v>MALE</v>
      </c>
      <c r="E51" s="1">
        <v>22</v>
      </c>
      <c r="F51" s="4">
        <f t="shared" si="0"/>
        <v>0.34175405000000003</v>
      </c>
      <c r="H51" s="8">
        <f t="shared" si="11"/>
        <v>3</v>
      </c>
      <c r="I51">
        <f t="shared" si="2"/>
        <v>3</v>
      </c>
    </row>
    <row r="52" spans="1:9" x14ac:dyDescent="0.25">
      <c r="A52" s="3" t="str">
        <f>Registrants!A52</f>
        <v>patnaude, david</v>
      </c>
      <c r="B52" s="3">
        <f>Registrants!B52</f>
        <v>58</v>
      </c>
      <c r="C52" s="3" t="str">
        <f>Registrants!C52</f>
        <v>MALE</v>
      </c>
      <c r="E52" s="1">
        <v>20</v>
      </c>
      <c r="F52" s="4">
        <f t="shared" si="0"/>
        <v>0.3106855</v>
      </c>
      <c r="H52" s="8">
        <f t="shared" si="11"/>
        <v>4</v>
      </c>
      <c r="I52">
        <f t="shared" si="2"/>
        <v>4</v>
      </c>
    </row>
    <row r="53" spans="1:9" x14ac:dyDescent="0.25">
      <c r="A53" s="3" t="str">
        <f>Registrants!A53</f>
        <v>Fish, Ted</v>
      </c>
      <c r="B53" s="3">
        <f>Registrants!B53</f>
        <v>59</v>
      </c>
      <c r="C53" s="3" t="str">
        <f>Registrants!C53</f>
        <v>MALE</v>
      </c>
      <c r="E53" s="1"/>
      <c r="F53" s="4">
        <f t="shared" si="0"/>
        <v>0</v>
      </c>
      <c r="H53" s="8" t="e">
        <f t="shared" si="11"/>
        <v>#N/A</v>
      </c>
      <c r="I53" t="e">
        <f t="shared" si="2"/>
        <v>#N/A</v>
      </c>
    </row>
    <row r="54" spans="1:9" x14ac:dyDescent="0.25">
      <c r="A54" s="3" t="str">
        <f>Registrants!A54</f>
        <v>Flynn, Joe</v>
      </c>
      <c r="B54" s="3">
        <f>Registrants!B54</f>
        <v>68</v>
      </c>
      <c r="C54" s="3" t="str">
        <f>Registrants!C54</f>
        <v>MALE</v>
      </c>
      <c r="E54" s="1">
        <v>24</v>
      </c>
      <c r="F54" s="4">
        <f t="shared" si="0"/>
        <v>0.3728226</v>
      </c>
      <c r="H54" s="8">
        <f t="shared" si="11"/>
        <v>2</v>
      </c>
      <c r="I54">
        <f t="shared" si="2"/>
        <v>2</v>
      </c>
    </row>
    <row r="55" spans="1:9" x14ac:dyDescent="0.25">
      <c r="A55" s="3" t="str">
        <f>Registrants!A55</f>
        <v>Mcmanus, Joe</v>
      </c>
      <c r="B55" s="3">
        <f>Registrants!B55</f>
        <v>68</v>
      </c>
      <c r="C55" s="3" t="str">
        <f>Registrants!C55</f>
        <v>MALE</v>
      </c>
      <c r="E55" s="1">
        <v>16</v>
      </c>
      <c r="F55" s="4">
        <f t="shared" si="0"/>
        <v>0.2485484</v>
      </c>
      <c r="H55" s="8">
        <f>_xlfn.RANK.EQ(E55,$E$45:$E$56,0)</f>
        <v>7</v>
      </c>
      <c r="I55">
        <f t="shared" si="2"/>
        <v>7</v>
      </c>
    </row>
    <row r="56" spans="1:9" s="9" customFormat="1" x14ac:dyDescent="0.25">
      <c r="A56" s="12"/>
      <c r="B56" s="12"/>
      <c r="C56" s="12"/>
      <c r="F56" s="13"/>
    </row>
    <row r="57" spans="1:9" x14ac:dyDescent="0.25">
      <c r="A57" s="20" t="str">
        <f>Registrants!A57</f>
        <v>Team Madeleine (Brodeur, Madeleine; Burke, Grace )</v>
      </c>
      <c r="B57" s="3">
        <f>Registrants!B57</f>
        <v>14</v>
      </c>
      <c r="C57" s="3" t="str">
        <f>Registrants!C57</f>
        <v>TEAM</v>
      </c>
      <c r="E57" s="1">
        <v>26</v>
      </c>
      <c r="F57" s="4">
        <f t="shared" si="0"/>
        <v>0.40389115000000003</v>
      </c>
      <c r="H57">
        <f>_xlfn.RANK.EQ(E57,$E$57:$E$62,0)</f>
        <v>2</v>
      </c>
      <c r="I57">
        <f t="shared" si="2"/>
        <v>2</v>
      </c>
    </row>
    <row r="58" spans="1:9" x14ac:dyDescent="0.25">
      <c r="A58" s="20" t="str">
        <f>Registrants!A58</f>
        <v>Team Panda (Conway, Austin; Conway, Scott)</v>
      </c>
      <c r="B58" s="3">
        <f>Registrants!B58</f>
        <v>12</v>
      </c>
      <c r="C58" s="3" t="str">
        <f>Registrants!C58</f>
        <v>TEAM</v>
      </c>
      <c r="E58" s="1">
        <v>24</v>
      </c>
      <c r="F58" s="4">
        <f t="shared" si="0"/>
        <v>0.3728226</v>
      </c>
      <c r="H58" s="8">
        <f>_xlfn.RANK.EQ(E58,$E$57:$E$62,0)</f>
        <v>3</v>
      </c>
      <c r="I58">
        <f t="shared" si="2"/>
        <v>3</v>
      </c>
    </row>
    <row r="59" spans="1:9" x14ac:dyDescent="0.25">
      <c r="A59" s="20" t="str">
        <f>Registrants!A59</f>
        <v>Women of STEM (Forton, Jessica; McBride, Susan;Scott, Kerri )</v>
      </c>
      <c r="B59" s="3">
        <f>Registrants!B59</f>
        <v>44</v>
      </c>
      <c r="C59" s="3" t="str">
        <f>Registrants!C59</f>
        <v>TEAM</v>
      </c>
      <c r="E59" s="1">
        <v>27</v>
      </c>
      <c r="F59" s="4">
        <f t="shared" si="0"/>
        <v>0.41942542500000002</v>
      </c>
      <c r="H59" s="8">
        <f>_xlfn.RANK.EQ(E59,$E$57:$E$62,0)</f>
        <v>1</v>
      </c>
      <c r="I59">
        <f t="shared" si="2"/>
        <v>1</v>
      </c>
    </row>
    <row r="60" spans="1:9" x14ac:dyDescent="0.25">
      <c r="A60" s="20" t="str">
        <f>Registrants!A60</f>
        <v>Amore Pazzo (Van Hamersveld, Adeola; Van Hamersveld, Matthew)</v>
      </c>
      <c r="B60" s="3">
        <f>Registrants!B60</f>
        <v>29</v>
      </c>
      <c r="C60" s="3" t="str">
        <f>Registrants!C60</f>
        <v>TEAM</v>
      </c>
      <c r="E60" s="1"/>
      <c r="F60" s="4">
        <f t="shared" si="0"/>
        <v>0</v>
      </c>
      <c r="H60" s="8" t="e">
        <f>_xlfn.RANK.EQ(E60,$E$57:$E$62,0)</f>
        <v>#N/A</v>
      </c>
      <c r="I60" t="e">
        <f t="shared" si="2"/>
        <v>#N/A</v>
      </c>
    </row>
    <row r="61" spans="1:9" x14ac:dyDescent="0.25">
      <c r="A61" s="3"/>
      <c r="B61" s="3"/>
      <c r="C61" s="3"/>
      <c r="E61" s="1"/>
      <c r="F61" s="4"/>
      <c r="H61" s="8"/>
    </row>
    <row r="62" spans="1:9" x14ac:dyDescent="0.25">
      <c r="A62" s="3"/>
      <c r="B62" s="3"/>
      <c r="C62" s="3"/>
      <c r="E62" s="1"/>
      <c r="F62" s="4"/>
    </row>
    <row r="63" spans="1:9" x14ac:dyDescent="0.25">
      <c r="A63" s="3"/>
      <c r="B63" s="3"/>
      <c r="C63" s="3"/>
      <c r="E63" s="1"/>
      <c r="F63" s="4"/>
    </row>
    <row r="64" spans="1:9" x14ac:dyDescent="0.25">
      <c r="A64" s="3"/>
      <c r="B64" s="3"/>
      <c r="C64" s="3"/>
      <c r="E64" s="1"/>
      <c r="F64" s="4"/>
    </row>
    <row r="65" spans="1:6" x14ac:dyDescent="0.25">
      <c r="A65" s="3"/>
      <c r="B65" s="3"/>
      <c r="C65" s="3"/>
      <c r="E65" s="1"/>
      <c r="F65" s="4"/>
    </row>
    <row r="66" spans="1:6" x14ac:dyDescent="0.25">
      <c r="A66" s="3"/>
      <c r="B66" s="3"/>
      <c r="C66" s="3"/>
      <c r="E66" s="1"/>
      <c r="F66" s="4"/>
    </row>
    <row r="67" spans="1:6" x14ac:dyDescent="0.25">
      <c r="A67" s="3"/>
      <c r="B67" s="3"/>
      <c r="C67" s="3"/>
      <c r="E67" s="1"/>
      <c r="F67" s="4"/>
    </row>
    <row r="68" spans="1:6" x14ac:dyDescent="0.25">
      <c r="A68" s="3"/>
      <c r="B68" s="3"/>
      <c r="C68" s="3"/>
      <c r="E68" s="1"/>
      <c r="F68" s="4"/>
    </row>
    <row r="69" spans="1:6" x14ac:dyDescent="0.25">
      <c r="A69" s="3"/>
      <c r="B69" s="3"/>
      <c r="C69" s="3"/>
      <c r="E69" s="1"/>
      <c r="F69" s="4"/>
    </row>
    <row r="70" spans="1:6" x14ac:dyDescent="0.25">
      <c r="A70" s="3"/>
      <c r="B70" s="3"/>
      <c r="C70" s="3"/>
      <c r="E70" s="1"/>
      <c r="F70" s="4"/>
    </row>
    <row r="71" spans="1:6" x14ac:dyDescent="0.25">
      <c r="A71" s="3"/>
      <c r="B71" s="3"/>
      <c r="C71" s="3"/>
      <c r="E71" s="1"/>
      <c r="F71" s="4"/>
    </row>
    <row r="72" spans="1:6" x14ac:dyDescent="0.25">
      <c r="A72" s="3"/>
      <c r="B72" s="3"/>
      <c r="C72" s="3"/>
      <c r="E72" s="1"/>
      <c r="F72" s="4"/>
    </row>
    <row r="73" spans="1:6" x14ac:dyDescent="0.25">
      <c r="A73" s="3"/>
      <c r="B73" s="3"/>
      <c r="C73" s="3"/>
      <c r="E73" s="1"/>
      <c r="F73" s="4"/>
    </row>
    <row r="74" spans="1:6" x14ac:dyDescent="0.25">
      <c r="A74" s="3"/>
      <c r="B74" s="3"/>
      <c r="C74" s="3"/>
      <c r="E74" s="1"/>
      <c r="F74" s="4"/>
    </row>
    <row r="75" spans="1:6" s="2" customFormat="1" x14ac:dyDescent="0.25"/>
    <row r="76" spans="1:6" s="2" customFormat="1" x14ac:dyDescent="0.25"/>
    <row r="77" spans="1:6" s="2" customFormat="1" x14ac:dyDescent="0.25"/>
    <row r="78" spans="1:6" s="2" customFormat="1" x14ac:dyDescent="0.25"/>
    <row r="79" spans="1:6" s="2" customFormat="1" x14ac:dyDescent="0.25"/>
    <row r="80" spans="1:6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>
      <pane ySplit="1" topLeftCell="A11" activePane="bottomLeft" state="frozen"/>
      <selection pane="bottomLeft" activeCell="E26" sqref="E26"/>
    </sheetView>
  </sheetViews>
  <sheetFormatPr defaultRowHeight="15" x14ac:dyDescent="0.25"/>
  <cols>
    <col min="1" max="1" width="30.5703125" customWidth="1"/>
    <col min="4" max="4" width="1.7109375" customWidth="1"/>
    <col min="5" max="5" width="27" customWidth="1"/>
    <col min="6" max="6" width="1.7109375" customWidth="1"/>
    <col min="7" max="7" width="13.85546875" customWidth="1"/>
  </cols>
  <sheetData>
    <row r="1" spans="1:8" x14ac:dyDescent="0.25">
      <c r="A1" s="3" t="str">
        <f>Registrants!A1</f>
        <v>Participant name</v>
      </c>
      <c r="B1" s="3" t="str">
        <f>Registrants!B1</f>
        <v>Age</v>
      </c>
      <c r="C1" s="3" t="str">
        <f>Registrants!C1</f>
        <v>Gender</v>
      </c>
      <c r="E1" s="1" t="s">
        <v>4</v>
      </c>
      <c r="G1" t="s">
        <v>3</v>
      </c>
      <c r="H1" t="s">
        <v>6</v>
      </c>
    </row>
    <row r="2" spans="1:8" x14ac:dyDescent="0.25">
      <c r="A2" s="3" t="str">
        <f>Registrants!A2</f>
        <v>Ortins, Sophia</v>
      </c>
      <c r="B2" s="3">
        <f>Registrants!B2</f>
        <v>14</v>
      </c>
      <c r="C2" s="3" t="str">
        <f>Registrants!C2</f>
        <v>FEMALE</v>
      </c>
      <c r="E2" s="1">
        <v>7.8</v>
      </c>
      <c r="G2">
        <f>_xlfn.RANK.EQ(E2,$E$2:$E$16,0)</f>
        <v>10</v>
      </c>
      <c r="H2">
        <f>G2</f>
        <v>10</v>
      </c>
    </row>
    <row r="3" spans="1:8" x14ac:dyDescent="0.25">
      <c r="A3" s="3" t="str">
        <f>Registrants!A3</f>
        <v>Fortuna, Ember</v>
      </c>
      <c r="B3" s="3">
        <f>Registrants!B3</f>
        <v>18</v>
      </c>
      <c r="C3" s="3" t="str">
        <f>Registrants!C3</f>
        <v>FEMALE</v>
      </c>
      <c r="E3" s="1">
        <v>8.8000000000000007</v>
      </c>
      <c r="G3" s="8">
        <f t="shared" ref="G3:G15" si="0">_xlfn.RANK.EQ(E3,$E$2:$E$16,0)</f>
        <v>3</v>
      </c>
      <c r="H3">
        <f t="shared" ref="H3:H57" si="1">G3</f>
        <v>3</v>
      </c>
    </row>
    <row r="4" spans="1:8" s="8" customFormat="1" x14ac:dyDescent="0.25">
      <c r="A4" s="3" t="str">
        <f>Registrants!A4</f>
        <v>Walsh, Cynthia</v>
      </c>
      <c r="B4" s="3">
        <f>Registrants!B4</f>
        <v>19</v>
      </c>
      <c r="C4" s="3" t="str">
        <f>Registrants!C4</f>
        <v>FEMALE</v>
      </c>
      <c r="E4" s="1">
        <v>7.3</v>
      </c>
      <c r="G4" s="8">
        <f t="shared" si="0"/>
        <v>13</v>
      </c>
      <c r="H4" s="8">
        <f t="shared" ref="H4:H5" si="2">G4</f>
        <v>13</v>
      </c>
    </row>
    <row r="5" spans="1:8" s="8" customFormat="1" x14ac:dyDescent="0.25">
      <c r="A5" s="3" t="str">
        <f>Registrants!A5</f>
        <v>Walsh, Johanna</v>
      </c>
      <c r="B5" s="3">
        <f>Registrants!B5</f>
        <v>21</v>
      </c>
      <c r="C5" s="3" t="str">
        <f>Registrants!C5</f>
        <v>FEMALE</v>
      </c>
      <c r="E5" s="1">
        <v>8.1</v>
      </c>
      <c r="G5" s="8">
        <f t="shared" si="0"/>
        <v>7</v>
      </c>
      <c r="H5" s="8">
        <f t="shared" si="2"/>
        <v>7</v>
      </c>
    </row>
    <row r="6" spans="1:8" x14ac:dyDescent="0.25">
      <c r="A6" s="3" t="str">
        <f>Registrants!A6</f>
        <v>McDaid, Meghan</v>
      </c>
      <c r="B6" s="3">
        <f>Registrants!B6</f>
        <v>22</v>
      </c>
      <c r="C6" s="3" t="str">
        <f>Registrants!C6</f>
        <v>FEMALE</v>
      </c>
      <c r="E6" s="1">
        <v>8.6</v>
      </c>
      <c r="G6" s="8">
        <f t="shared" si="0"/>
        <v>5</v>
      </c>
      <c r="H6">
        <f t="shared" si="1"/>
        <v>5</v>
      </c>
    </row>
    <row r="7" spans="1:8" x14ac:dyDescent="0.25">
      <c r="A7" s="3" t="str">
        <f>Registrants!A7</f>
        <v>Dowd, Hayley</v>
      </c>
      <c r="B7" s="3">
        <f>Registrants!B7</f>
        <v>24</v>
      </c>
      <c r="C7" s="3" t="str">
        <f>Registrants!C7</f>
        <v>FEMALE</v>
      </c>
      <c r="E7" s="1">
        <v>7.4</v>
      </c>
      <c r="G7" s="8">
        <f t="shared" si="0"/>
        <v>12</v>
      </c>
      <c r="H7">
        <f t="shared" si="1"/>
        <v>12</v>
      </c>
    </row>
    <row r="8" spans="1:8" x14ac:dyDescent="0.25">
      <c r="A8" s="3" t="str">
        <f>Registrants!A8</f>
        <v>LePage, Cassey</v>
      </c>
      <c r="B8" s="3">
        <f>Registrants!B8</f>
        <v>24</v>
      </c>
      <c r="C8" s="3" t="str">
        <f>Registrants!C8</f>
        <v>FEMALE</v>
      </c>
      <c r="E8" s="1">
        <v>9.1</v>
      </c>
      <c r="G8" s="8">
        <f t="shared" si="0"/>
        <v>2</v>
      </c>
      <c r="H8">
        <f t="shared" si="1"/>
        <v>2</v>
      </c>
    </row>
    <row r="9" spans="1:8" x14ac:dyDescent="0.25">
      <c r="A9" s="3" t="str">
        <f>Registrants!A9</f>
        <v>Tausanovitch, Natalya</v>
      </c>
      <c r="B9" s="3">
        <f>Registrants!B9</f>
        <v>24</v>
      </c>
      <c r="C9" s="3" t="str">
        <f>Registrants!C9</f>
        <v>FEMALE</v>
      </c>
      <c r="E9" s="1">
        <v>8</v>
      </c>
      <c r="G9" s="8">
        <f t="shared" si="0"/>
        <v>9</v>
      </c>
      <c r="H9">
        <f t="shared" si="1"/>
        <v>9</v>
      </c>
    </row>
    <row r="10" spans="1:8" x14ac:dyDescent="0.25">
      <c r="A10" s="3" t="str">
        <f>Registrants!A10</f>
        <v>Schmidt, Lori</v>
      </c>
      <c r="B10" s="3">
        <f>Registrants!B10</f>
        <v>30</v>
      </c>
      <c r="C10" s="3" t="str">
        <f>Registrants!C10</f>
        <v>FEMALE</v>
      </c>
      <c r="E10" s="1">
        <v>6.3</v>
      </c>
      <c r="G10" s="8">
        <f t="shared" si="0"/>
        <v>14</v>
      </c>
      <c r="H10">
        <f t="shared" si="1"/>
        <v>14</v>
      </c>
    </row>
    <row r="11" spans="1:8" x14ac:dyDescent="0.25">
      <c r="A11" s="3" t="str">
        <f>Registrants!A11</f>
        <v>Cumbo, Sarah</v>
      </c>
      <c r="B11" s="3">
        <f>Registrants!B11</f>
        <v>31</v>
      </c>
      <c r="C11" s="3" t="str">
        <f>Registrants!C11</f>
        <v>FEMALE</v>
      </c>
      <c r="E11" s="1">
        <v>10.1</v>
      </c>
      <c r="G11" s="8">
        <f t="shared" si="0"/>
        <v>1</v>
      </c>
      <c r="H11">
        <f t="shared" si="1"/>
        <v>1</v>
      </c>
    </row>
    <row r="12" spans="1:8" x14ac:dyDescent="0.25">
      <c r="A12" s="3" t="str">
        <f>Registrants!A12</f>
        <v>McCormack, Laura</v>
      </c>
      <c r="B12" s="3">
        <f>Registrants!B12</f>
        <v>34</v>
      </c>
      <c r="C12" s="3" t="str">
        <f>Registrants!C12</f>
        <v>FEMALE</v>
      </c>
      <c r="E12" s="1">
        <v>7.5</v>
      </c>
      <c r="G12" s="8">
        <f t="shared" si="0"/>
        <v>11</v>
      </c>
      <c r="H12">
        <f t="shared" si="1"/>
        <v>11</v>
      </c>
    </row>
    <row r="13" spans="1:8" x14ac:dyDescent="0.25">
      <c r="A13" s="3" t="str">
        <f>Registrants!A13</f>
        <v>Nasuti, Laura</v>
      </c>
      <c r="B13" s="3">
        <f>Registrants!B13</f>
        <v>36</v>
      </c>
      <c r="C13" s="3" t="str">
        <f>Registrants!C13</f>
        <v>FEMALE</v>
      </c>
      <c r="E13" s="1">
        <v>8.1</v>
      </c>
      <c r="G13" s="8">
        <f t="shared" si="0"/>
        <v>7</v>
      </c>
      <c r="H13">
        <f t="shared" si="1"/>
        <v>7</v>
      </c>
    </row>
    <row r="14" spans="1:8" x14ac:dyDescent="0.25">
      <c r="A14" s="3" t="str">
        <f>Registrants!A14</f>
        <v>Wensley, Allison</v>
      </c>
      <c r="B14" s="3">
        <f>Registrants!B14</f>
        <v>36</v>
      </c>
      <c r="C14" s="3" t="str">
        <f>Registrants!C14</f>
        <v>FEMALE</v>
      </c>
      <c r="E14" s="1">
        <v>8.8000000000000007</v>
      </c>
      <c r="G14" s="8">
        <f t="shared" si="0"/>
        <v>3</v>
      </c>
      <c r="H14">
        <f t="shared" si="1"/>
        <v>3</v>
      </c>
    </row>
    <row r="15" spans="1:8" x14ac:dyDescent="0.25">
      <c r="A15" s="3" t="str">
        <f>Registrants!A15</f>
        <v>Gundersen, Vanessa</v>
      </c>
      <c r="B15" s="3">
        <f>Registrants!B15</f>
        <v>37</v>
      </c>
      <c r="C15" s="3" t="str">
        <f>Registrants!C15</f>
        <v>FEMALE</v>
      </c>
      <c r="E15" s="1">
        <v>8.1999999999999993</v>
      </c>
      <c r="G15" s="8">
        <f t="shared" si="0"/>
        <v>6</v>
      </c>
      <c r="H15">
        <f t="shared" si="1"/>
        <v>6</v>
      </c>
    </row>
    <row r="16" spans="1:8" s="9" customFormat="1" x14ac:dyDescent="0.25">
      <c r="A16" s="12"/>
      <c r="B16" s="12"/>
      <c r="C16" s="12"/>
    </row>
    <row r="17" spans="1:8" x14ac:dyDescent="0.25">
      <c r="A17" s="3" t="str">
        <f>Registrants!A17</f>
        <v>Ortins, Sara</v>
      </c>
      <c r="B17" s="3">
        <f>Registrants!B17</f>
        <v>43</v>
      </c>
      <c r="C17" s="3" t="str">
        <f>Registrants!C17</f>
        <v>FEMALE</v>
      </c>
      <c r="E17" s="1">
        <v>8.1</v>
      </c>
      <c r="G17">
        <f>_xlfn.RANK.EQ(E17,$E$17:$E$33,0)</f>
        <v>9</v>
      </c>
      <c r="H17">
        <f t="shared" si="1"/>
        <v>9</v>
      </c>
    </row>
    <row r="18" spans="1:8" s="8" customFormat="1" x14ac:dyDescent="0.25">
      <c r="A18" s="3" t="str">
        <f>Registrants!A18</f>
        <v>Garofalo, Sara</v>
      </c>
      <c r="B18" s="3">
        <f>Registrants!B18</f>
        <v>44</v>
      </c>
      <c r="C18" s="3" t="str">
        <f>Registrants!C18</f>
        <v>FEMALE</v>
      </c>
      <c r="E18" s="1">
        <v>8</v>
      </c>
      <c r="G18" s="8">
        <f t="shared" ref="G18:G32" si="3">_xlfn.RANK.EQ(E18,$E$17:$E$33,0)</f>
        <v>10</v>
      </c>
      <c r="H18" s="8">
        <f t="shared" ref="H18" si="4">G18</f>
        <v>10</v>
      </c>
    </row>
    <row r="19" spans="1:8" x14ac:dyDescent="0.25">
      <c r="A19" s="3" t="str">
        <f>Registrants!A19</f>
        <v>Bach, Kristi</v>
      </c>
      <c r="B19" s="3">
        <f>Registrants!B19</f>
        <v>45</v>
      </c>
      <c r="C19" s="3" t="str">
        <f>Registrants!C19</f>
        <v>FEMALE</v>
      </c>
      <c r="E19" s="1">
        <v>7.5</v>
      </c>
      <c r="G19" s="8">
        <f t="shared" si="3"/>
        <v>12</v>
      </c>
      <c r="H19">
        <f t="shared" si="1"/>
        <v>12</v>
      </c>
    </row>
    <row r="20" spans="1:8" x14ac:dyDescent="0.25">
      <c r="A20" s="3" t="str">
        <f>Registrants!A20</f>
        <v>Razi-Thomas, Andrea</v>
      </c>
      <c r="B20" s="3">
        <f>Registrants!B20</f>
        <v>45</v>
      </c>
      <c r="C20" s="3" t="str">
        <f>Registrants!C20</f>
        <v>FEMALE</v>
      </c>
      <c r="E20" s="1">
        <v>8.6999999999999993</v>
      </c>
      <c r="G20" s="8">
        <f t="shared" si="3"/>
        <v>6</v>
      </c>
      <c r="H20">
        <f t="shared" si="1"/>
        <v>6</v>
      </c>
    </row>
    <row r="21" spans="1:8" x14ac:dyDescent="0.25">
      <c r="A21" s="3" t="str">
        <f>Registrants!A21</f>
        <v>Allison, Holly</v>
      </c>
      <c r="B21" s="3">
        <f>Registrants!B21</f>
        <v>48</v>
      </c>
      <c r="C21" s="3" t="str">
        <f>Registrants!C21</f>
        <v>FEMALE</v>
      </c>
      <c r="E21" s="1">
        <v>9.6999999999999993</v>
      </c>
      <c r="G21" s="8">
        <f t="shared" si="3"/>
        <v>2</v>
      </c>
      <c r="H21">
        <f t="shared" si="1"/>
        <v>2</v>
      </c>
    </row>
    <row r="22" spans="1:8" x14ac:dyDescent="0.25">
      <c r="A22" s="3" t="str">
        <f>Registrants!A22</f>
        <v>Mangan, Meredith</v>
      </c>
      <c r="B22" s="3">
        <f>Registrants!B22</f>
        <v>50</v>
      </c>
      <c r="C22" s="3" t="str">
        <f>Registrants!C22</f>
        <v>FEMALE</v>
      </c>
      <c r="E22" s="1">
        <v>9.3000000000000007</v>
      </c>
      <c r="G22" s="8">
        <f t="shared" si="3"/>
        <v>3</v>
      </c>
      <c r="H22">
        <f t="shared" si="1"/>
        <v>3</v>
      </c>
    </row>
    <row r="23" spans="1:8" x14ac:dyDescent="0.25">
      <c r="A23" s="3" t="str">
        <f>Registrants!A23</f>
        <v>Walsh, Kathleen</v>
      </c>
      <c r="B23" s="3">
        <f>Registrants!B23</f>
        <v>52</v>
      </c>
      <c r="C23" s="3" t="str">
        <f>Registrants!C23</f>
        <v>FEMALE</v>
      </c>
      <c r="E23" s="1">
        <v>8.8000000000000007</v>
      </c>
      <c r="G23" s="8">
        <f t="shared" si="3"/>
        <v>5</v>
      </c>
      <c r="H23">
        <f t="shared" si="1"/>
        <v>5</v>
      </c>
    </row>
    <row r="24" spans="1:8" x14ac:dyDescent="0.25">
      <c r="A24" s="3" t="str">
        <f>Registrants!A24</f>
        <v>Canney, Maureen</v>
      </c>
      <c r="B24" s="3">
        <f>Registrants!B24</f>
        <v>54</v>
      </c>
      <c r="C24" s="3" t="str">
        <f>Registrants!C24</f>
        <v>FEMALE</v>
      </c>
      <c r="E24" s="1">
        <v>8.6</v>
      </c>
      <c r="G24" s="8">
        <f t="shared" si="3"/>
        <v>7</v>
      </c>
      <c r="H24">
        <f t="shared" si="1"/>
        <v>7</v>
      </c>
    </row>
    <row r="25" spans="1:8" x14ac:dyDescent="0.25">
      <c r="A25" s="3" t="str">
        <f>Registrants!A25</f>
        <v>McGee, Maria</v>
      </c>
      <c r="B25" s="3">
        <f>Registrants!B25</f>
        <v>54</v>
      </c>
      <c r="C25" s="3" t="str">
        <f>Registrants!C25</f>
        <v>FEMALE</v>
      </c>
      <c r="E25" s="1">
        <v>8.3000000000000007</v>
      </c>
      <c r="G25" s="8">
        <f t="shared" si="3"/>
        <v>8</v>
      </c>
      <c r="H25">
        <f t="shared" si="1"/>
        <v>8</v>
      </c>
    </row>
    <row r="26" spans="1:8" x14ac:dyDescent="0.25">
      <c r="A26" s="3" t="str">
        <f>Registrants!A26</f>
        <v>Madden, Clare</v>
      </c>
      <c r="B26" s="3">
        <f>Registrants!B26</f>
        <v>55</v>
      </c>
      <c r="C26" s="3" t="str">
        <f>Registrants!C26</f>
        <v>FEMALE</v>
      </c>
      <c r="E26" s="1">
        <v>10</v>
      </c>
      <c r="G26" s="8">
        <f t="shared" si="3"/>
        <v>1</v>
      </c>
      <c r="H26">
        <f t="shared" si="1"/>
        <v>1</v>
      </c>
    </row>
    <row r="27" spans="1:8" x14ac:dyDescent="0.25">
      <c r="A27" s="3" t="str">
        <f>Registrants!A27</f>
        <v>Ryan, Marcia</v>
      </c>
      <c r="B27" s="3">
        <f>Registrants!B27</f>
        <v>55</v>
      </c>
      <c r="C27" s="3" t="str">
        <f>Registrants!C27</f>
        <v>FEMALE</v>
      </c>
      <c r="E27" s="1">
        <v>7.2</v>
      </c>
      <c r="G27" s="8">
        <f t="shared" si="3"/>
        <v>13</v>
      </c>
      <c r="H27">
        <f t="shared" si="1"/>
        <v>13</v>
      </c>
    </row>
    <row r="28" spans="1:8" x14ac:dyDescent="0.25">
      <c r="A28" s="3" t="str">
        <f>Registrants!A28</f>
        <v>Bates, Susie</v>
      </c>
      <c r="B28" s="3">
        <f>Registrants!B28</f>
        <v>58</v>
      </c>
      <c r="C28" s="3" t="str">
        <f>Registrants!C28</f>
        <v>FEMALE</v>
      </c>
      <c r="E28" s="1"/>
      <c r="G28" s="8" t="e">
        <f t="shared" si="3"/>
        <v>#N/A</v>
      </c>
      <c r="H28" t="e">
        <f t="shared" si="1"/>
        <v>#N/A</v>
      </c>
    </row>
    <row r="29" spans="1:8" x14ac:dyDescent="0.25">
      <c r="A29" s="3" t="str">
        <f>Registrants!A29</f>
        <v>Clough, Judy</v>
      </c>
      <c r="B29" s="3">
        <f>Registrants!B29</f>
        <v>60</v>
      </c>
      <c r="C29" s="3" t="str">
        <f>Registrants!C29</f>
        <v>FEMALE</v>
      </c>
      <c r="E29" s="1">
        <v>7.8</v>
      </c>
      <c r="G29" s="8">
        <f t="shared" si="3"/>
        <v>11</v>
      </c>
      <c r="H29">
        <f t="shared" si="1"/>
        <v>11</v>
      </c>
    </row>
    <row r="30" spans="1:8" x14ac:dyDescent="0.25">
      <c r="A30" s="3" t="str">
        <f>Registrants!A30</f>
        <v>Macdonald, Diane</v>
      </c>
      <c r="B30" s="3">
        <f>Registrants!B30</f>
        <v>63</v>
      </c>
      <c r="C30" s="3" t="str">
        <f>Registrants!C30</f>
        <v>FEMALE</v>
      </c>
      <c r="E30" s="1">
        <v>8.9</v>
      </c>
      <c r="G30" s="8">
        <f t="shared" si="3"/>
        <v>4</v>
      </c>
      <c r="H30">
        <f t="shared" si="1"/>
        <v>4</v>
      </c>
    </row>
    <row r="31" spans="1:8" x14ac:dyDescent="0.25">
      <c r="A31" s="3" t="str">
        <f>Registrants!A31</f>
        <v>Pujo, Katherine</v>
      </c>
      <c r="B31" s="3">
        <f>Registrants!B31</f>
        <v>64</v>
      </c>
      <c r="C31" s="3" t="str">
        <f>Registrants!C31</f>
        <v>FEMALE</v>
      </c>
      <c r="E31" s="1">
        <v>5.8</v>
      </c>
      <c r="G31" s="8">
        <f t="shared" si="3"/>
        <v>14</v>
      </c>
      <c r="H31">
        <f t="shared" si="1"/>
        <v>14</v>
      </c>
    </row>
    <row r="32" spans="1:8" x14ac:dyDescent="0.25">
      <c r="A32" s="3" t="str">
        <f>Registrants!A32</f>
        <v>Casey, Barbara</v>
      </c>
      <c r="B32" s="3">
        <f>Registrants!B32</f>
        <v>67</v>
      </c>
      <c r="C32" s="3" t="str">
        <f>Registrants!C32</f>
        <v>FEMALE</v>
      </c>
      <c r="E32" s="1">
        <v>5.5</v>
      </c>
      <c r="G32" s="8">
        <f t="shared" si="3"/>
        <v>15</v>
      </c>
      <c r="H32">
        <f t="shared" si="1"/>
        <v>15</v>
      </c>
    </row>
    <row r="33" spans="1:8" s="9" customFormat="1" x14ac:dyDescent="0.25">
      <c r="A33" s="12"/>
      <c r="B33" s="12"/>
      <c r="C33" s="12"/>
    </row>
    <row r="34" spans="1:8" x14ac:dyDescent="0.25">
      <c r="A34" s="3" t="str">
        <f>Registrants!A34</f>
        <v>Medina, Jose</v>
      </c>
      <c r="B34" s="3">
        <f>Registrants!B34</f>
        <v>22</v>
      </c>
      <c r="C34" s="3" t="str">
        <f>Registrants!C34</f>
        <v>MALE</v>
      </c>
      <c r="E34" s="1">
        <v>8</v>
      </c>
      <c r="G34">
        <f>_xlfn.RANK.EQ(E34,$E$34:$E$44,0)</f>
        <v>9</v>
      </c>
      <c r="H34">
        <f t="shared" si="1"/>
        <v>9</v>
      </c>
    </row>
    <row r="35" spans="1:8" x14ac:dyDescent="0.25">
      <c r="A35" s="3" t="str">
        <f>Registrants!A35</f>
        <v>Cadle, Paul</v>
      </c>
      <c r="B35" s="3">
        <f>Registrants!B35</f>
        <v>24</v>
      </c>
      <c r="C35" s="3" t="str">
        <f>Registrants!C35</f>
        <v>MALE</v>
      </c>
      <c r="E35" s="1">
        <v>11</v>
      </c>
      <c r="G35" s="8">
        <f t="shared" ref="G35:G42" si="5">_xlfn.RANK.EQ(E35,$E$34:$E$44,0)</f>
        <v>1</v>
      </c>
      <c r="H35">
        <f t="shared" si="1"/>
        <v>1</v>
      </c>
    </row>
    <row r="36" spans="1:8" x14ac:dyDescent="0.25">
      <c r="A36" s="3" t="str">
        <f>Registrants!A36</f>
        <v>Lamson, Andrew</v>
      </c>
      <c r="B36" s="3">
        <f>Registrants!B36</f>
        <v>24</v>
      </c>
      <c r="C36" s="3" t="str">
        <f>Registrants!C36</f>
        <v>MALE</v>
      </c>
      <c r="E36" s="1">
        <v>7.3</v>
      </c>
      <c r="G36" s="8">
        <f t="shared" si="5"/>
        <v>10</v>
      </c>
      <c r="H36">
        <f t="shared" si="1"/>
        <v>10</v>
      </c>
    </row>
    <row r="37" spans="1:8" x14ac:dyDescent="0.25">
      <c r="A37" s="3" t="str">
        <f>Registrants!A37</f>
        <v>Levin, Andrew</v>
      </c>
      <c r="B37" s="3">
        <f>Registrants!B37</f>
        <v>25</v>
      </c>
      <c r="C37" s="3" t="str">
        <f>Registrants!C37</f>
        <v>MALE</v>
      </c>
      <c r="E37" s="1">
        <v>10.4</v>
      </c>
      <c r="G37" s="8">
        <f t="shared" si="5"/>
        <v>3</v>
      </c>
      <c r="H37">
        <f t="shared" si="1"/>
        <v>3</v>
      </c>
    </row>
    <row r="38" spans="1:8" x14ac:dyDescent="0.25">
      <c r="A38" s="3" t="str">
        <f>Registrants!A38</f>
        <v>Kilduff, Derek</v>
      </c>
      <c r="B38" s="3">
        <f>Registrants!B38</f>
        <v>36</v>
      </c>
      <c r="C38" s="3" t="str">
        <f>Registrants!C38</f>
        <v>MALE</v>
      </c>
      <c r="E38" s="1">
        <v>8.1</v>
      </c>
      <c r="G38" s="8">
        <f t="shared" si="5"/>
        <v>8</v>
      </c>
      <c r="H38">
        <f t="shared" si="1"/>
        <v>8</v>
      </c>
    </row>
    <row r="39" spans="1:8" x14ac:dyDescent="0.25">
      <c r="A39" s="3" t="str">
        <f>Registrants!A39</f>
        <v>Vanne, Michael</v>
      </c>
      <c r="B39" s="3">
        <f>Registrants!B39</f>
        <v>37</v>
      </c>
      <c r="C39" s="3" t="str">
        <f>Registrants!C39</f>
        <v>MALE</v>
      </c>
      <c r="E39" s="1">
        <v>10.4</v>
      </c>
      <c r="G39" s="8">
        <f t="shared" si="5"/>
        <v>3</v>
      </c>
      <c r="H39">
        <f t="shared" si="1"/>
        <v>3</v>
      </c>
    </row>
    <row r="40" spans="1:8" x14ac:dyDescent="0.25">
      <c r="A40" s="3" t="str">
        <f>Registrants!A40</f>
        <v>Michaelsen, Garrett</v>
      </c>
      <c r="B40" s="3">
        <f>Registrants!B40</f>
        <v>38</v>
      </c>
      <c r="C40" s="3" t="str">
        <f>Registrants!C40</f>
        <v>MALE</v>
      </c>
      <c r="E40" s="1">
        <v>11</v>
      </c>
      <c r="G40" s="8">
        <f t="shared" si="5"/>
        <v>1</v>
      </c>
      <c r="H40">
        <f t="shared" si="1"/>
        <v>1</v>
      </c>
    </row>
    <row r="41" spans="1:8" s="8" customFormat="1" x14ac:dyDescent="0.25">
      <c r="A41" s="3" t="str">
        <f>Registrants!A41</f>
        <v>English, Matthew</v>
      </c>
      <c r="B41" s="3">
        <f>Registrants!B41</f>
        <v>39</v>
      </c>
      <c r="C41" s="3" t="str">
        <f>Registrants!C41</f>
        <v>MALE</v>
      </c>
      <c r="E41" s="1">
        <v>10.4</v>
      </c>
      <c r="G41" s="8">
        <f t="shared" si="5"/>
        <v>3</v>
      </c>
      <c r="H41" s="8">
        <f t="shared" ref="H41" si="6">G41</f>
        <v>3</v>
      </c>
    </row>
    <row r="42" spans="1:8" x14ac:dyDescent="0.25">
      <c r="A42" s="3" t="str">
        <f>Registrants!A42</f>
        <v>McCarty, Robert</v>
      </c>
      <c r="B42" s="3">
        <f>Registrants!B42</f>
        <v>39</v>
      </c>
      <c r="C42" s="3" t="str">
        <f>Registrants!C42</f>
        <v>MALE</v>
      </c>
      <c r="E42" s="1">
        <v>8.3000000000000007</v>
      </c>
      <c r="G42" s="8">
        <f t="shared" si="5"/>
        <v>7</v>
      </c>
      <c r="H42">
        <f t="shared" si="1"/>
        <v>7</v>
      </c>
    </row>
    <row r="43" spans="1:8" x14ac:dyDescent="0.25">
      <c r="A43" s="3" t="str">
        <f>Registrants!A43</f>
        <v>Lanning, Chris</v>
      </c>
      <c r="B43" s="3">
        <f>Registrants!B43</f>
        <v>39</v>
      </c>
      <c r="C43" s="3" t="str">
        <f>Registrants!C43</f>
        <v>MALE</v>
      </c>
      <c r="E43" s="1">
        <v>8.5</v>
      </c>
      <c r="G43" s="8">
        <f>_xlfn.RANK.EQ(E43,$E$34:$E$44,0)</f>
        <v>6</v>
      </c>
      <c r="H43">
        <f t="shared" si="1"/>
        <v>6</v>
      </c>
    </row>
    <row r="44" spans="1:8" s="9" customFormat="1" x14ac:dyDescent="0.25">
      <c r="A44" s="12"/>
      <c r="B44" s="12"/>
      <c r="C44" s="12"/>
    </row>
    <row r="45" spans="1:8" x14ac:dyDescent="0.25">
      <c r="A45" s="3" t="str">
        <f>Registrants!A45</f>
        <v>Palen, Joshua</v>
      </c>
      <c r="B45" s="3">
        <f>Registrants!B45</f>
        <v>40</v>
      </c>
      <c r="C45" s="3" t="str">
        <f>Registrants!C45</f>
        <v>MALE</v>
      </c>
      <c r="E45" s="1">
        <v>10.8</v>
      </c>
      <c r="G45">
        <f>_xlfn.RANK.EQ(E45,$E$45:$E$56,0)</f>
        <v>3</v>
      </c>
      <c r="H45">
        <f t="shared" si="1"/>
        <v>3</v>
      </c>
    </row>
    <row r="46" spans="1:8" x14ac:dyDescent="0.25">
      <c r="A46" s="3" t="str">
        <f>Registrants!A46</f>
        <v>DiGregorio, Stephen</v>
      </c>
      <c r="B46" s="3">
        <f>Registrants!B46</f>
        <v>47</v>
      </c>
      <c r="C46" s="3" t="str">
        <f>Registrants!C46</f>
        <v>MALE</v>
      </c>
      <c r="E46" s="1">
        <v>9.6</v>
      </c>
      <c r="G46" s="8">
        <f t="shared" ref="G46:G54" si="7">_xlfn.RANK.EQ(E46,$E$45:$E$56,0)</f>
        <v>7</v>
      </c>
      <c r="H46">
        <f t="shared" si="1"/>
        <v>7</v>
      </c>
    </row>
    <row r="47" spans="1:8" x14ac:dyDescent="0.25">
      <c r="A47" s="3" t="str">
        <f>Registrants!A47</f>
        <v>McDowell, Sean</v>
      </c>
      <c r="B47" s="3">
        <f>Registrants!B47</f>
        <v>47</v>
      </c>
      <c r="C47" s="3" t="str">
        <f>Registrants!C47</f>
        <v>MALE</v>
      </c>
      <c r="E47" s="1"/>
      <c r="G47" s="8" t="e">
        <f t="shared" si="7"/>
        <v>#N/A</v>
      </c>
      <c r="H47" t="e">
        <f t="shared" si="1"/>
        <v>#N/A</v>
      </c>
    </row>
    <row r="48" spans="1:8" x14ac:dyDescent="0.25">
      <c r="A48" s="3" t="str">
        <f>Registrants!A48</f>
        <v>Drew, Justin</v>
      </c>
      <c r="B48" s="3">
        <f>Registrants!B48</f>
        <v>48</v>
      </c>
      <c r="C48" s="3" t="str">
        <f>Registrants!C48</f>
        <v>MALE</v>
      </c>
      <c r="E48" s="1">
        <v>10</v>
      </c>
      <c r="G48" s="8">
        <f t="shared" si="7"/>
        <v>6</v>
      </c>
      <c r="H48">
        <f t="shared" si="1"/>
        <v>6</v>
      </c>
    </row>
    <row r="49" spans="1:8" x14ac:dyDescent="0.25">
      <c r="A49" s="3" t="str">
        <f>Registrants!A49</f>
        <v>Fugere, Scott</v>
      </c>
      <c r="B49" s="3">
        <f>Registrants!B49</f>
        <v>48</v>
      </c>
      <c r="C49" s="3" t="str">
        <f>Registrants!C49</f>
        <v>MALE</v>
      </c>
      <c r="E49" s="1">
        <v>9.4</v>
      </c>
      <c r="G49" s="8">
        <f t="shared" si="7"/>
        <v>8</v>
      </c>
      <c r="H49">
        <f t="shared" si="1"/>
        <v>8</v>
      </c>
    </row>
    <row r="50" spans="1:8" x14ac:dyDescent="0.25">
      <c r="A50" s="3" t="str">
        <f>Registrants!A50</f>
        <v>Casey, Donal</v>
      </c>
      <c r="B50" s="3">
        <f>Registrants!B50</f>
        <v>49</v>
      </c>
      <c r="C50" s="3" t="str">
        <f>Registrants!C50</f>
        <v>MALE</v>
      </c>
      <c r="E50" s="1">
        <v>11.4</v>
      </c>
      <c r="G50" s="8">
        <f t="shared" si="7"/>
        <v>1</v>
      </c>
      <c r="H50">
        <f t="shared" si="1"/>
        <v>1</v>
      </c>
    </row>
    <row r="51" spans="1:8" x14ac:dyDescent="0.25">
      <c r="A51" s="3" t="str">
        <f>Registrants!A51</f>
        <v>Ferullo, Rick</v>
      </c>
      <c r="B51" s="3">
        <f>Registrants!B51</f>
        <v>57</v>
      </c>
      <c r="C51" s="3" t="str">
        <f>Registrants!C51</f>
        <v>MALE</v>
      </c>
      <c r="E51" s="1">
        <v>10.1</v>
      </c>
      <c r="G51" s="8">
        <f t="shared" si="7"/>
        <v>4</v>
      </c>
      <c r="H51">
        <f t="shared" si="1"/>
        <v>4</v>
      </c>
    </row>
    <row r="52" spans="1:8" x14ac:dyDescent="0.25">
      <c r="A52" s="3" t="str">
        <f>Registrants!A52</f>
        <v>patnaude, david</v>
      </c>
      <c r="B52" s="3">
        <f>Registrants!B52</f>
        <v>58</v>
      </c>
      <c r="C52" s="3" t="str">
        <f>Registrants!C52</f>
        <v>MALE</v>
      </c>
      <c r="E52" s="1">
        <v>10.1</v>
      </c>
      <c r="G52" s="8">
        <f t="shared" si="7"/>
        <v>4</v>
      </c>
      <c r="H52">
        <f t="shared" si="1"/>
        <v>4</v>
      </c>
    </row>
    <row r="53" spans="1:8" x14ac:dyDescent="0.25">
      <c r="A53" s="3" t="str">
        <f>Registrants!A53</f>
        <v>Fish, Ted</v>
      </c>
      <c r="B53" s="3">
        <f>Registrants!B53</f>
        <v>59</v>
      </c>
      <c r="C53" s="3" t="str">
        <f>Registrants!C53</f>
        <v>MALE</v>
      </c>
      <c r="E53" s="1"/>
      <c r="G53" s="8" t="e">
        <f t="shared" si="7"/>
        <v>#N/A</v>
      </c>
      <c r="H53" t="e">
        <f t="shared" si="1"/>
        <v>#N/A</v>
      </c>
    </row>
    <row r="54" spans="1:8" x14ac:dyDescent="0.25">
      <c r="A54" s="3" t="str">
        <f>Registrants!A54</f>
        <v>Flynn, Joe</v>
      </c>
      <c r="B54" s="3">
        <f>Registrants!B54</f>
        <v>68</v>
      </c>
      <c r="C54" s="3" t="str">
        <f>Registrants!C54</f>
        <v>MALE</v>
      </c>
      <c r="E54" s="1">
        <v>11</v>
      </c>
      <c r="G54" s="8">
        <f t="shared" si="7"/>
        <v>2</v>
      </c>
      <c r="H54">
        <f t="shared" si="1"/>
        <v>2</v>
      </c>
    </row>
    <row r="55" spans="1:8" x14ac:dyDescent="0.25">
      <c r="A55" s="3" t="str">
        <f>Registrants!A55</f>
        <v>Mcmanus, Joe</v>
      </c>
      <c r="B55" s="3">
        <f>Registrants!B55</f>
        <v>68</v>
      </c>
      <c r="C55" s="3" t="str">
        <f>Registrants!C55</f>
        <v>MALE</v>
      </c>
      <c r="E55" s="1">
        <v>9.1</v>
      </c>
      <c r="G55" s="8">
        <f>_xlfn.RANK.EQ(E55,$E$45:$E$56,0)</f>
        <v>9</v>
      </c>
      <c r="H55">
        <f t="shared" si="1"/>
        <v>9</v>
      </c>
    </row>
    <row r="56" spans="1:8" s="9" customFormat="1" x14ac:dyDescent="0.25">
      <c r="A56" s="12"/>
      <c r="B56" s="12"/>
      <c r="C56" s="12"/>
    </row>
    <row r="57" spans="1:8" x14ac:dyDescent="0.25">
      <c r="A57" s="20" t="str">
        <f>Registrants!A57</f>
        <v>Team Madeleine (Brodeur, Madeleine; Burke, Grace )</v>
      </c>
      <c r="B57" s="3">
        <f>Registrants!B57</f>
        <v>14</v>
      </c>
      <c r="C57" s="3" t="str">
        <f>Registrants!C57</f>
        <v>TEAM</v>
      </c>
      <c r="E57" s="1">
        <v>6.5</v>
      </c>
      <c r="G57">
        <f>_xlfn.RANK.EQ(E57,$E$57:$E$62,0)</f>
        <v>3</v>
      </c>
      <c r="H57">
        <f t="shared" si="1"/>
        <v>3</v>
      </c>
    </row>
    <row r="58" spans="1:8" x14ac:dyDescent="0.25">
      <c r="A58" s="20" t="str">
        <f>Registrants!A58</f>
        <v>Team Panda (Conway, Austin; Conway, Scott)</v>
      </c>
      <c r="B58" s="3">
        <f>Registrants!B58</f>
        <v>12</v>
      </c>
      <c r="C58" s="3" t="str">
        <f>Registrants!C58</f>
        <v>TEAM</v>
      </c>
      <c r="D58" s="8"/>
      <c r="E58" s="1">
        <v>11.4</v>
      </c>
      <c r="F58" s="8"/>
      <c r="G58" s="8">
        <f>_xlfn.RANK.EQ(E58,$E$57:$E$62,0)</f>
        <v>1</v>
      </c>
      <c r="H58" s="8">
        <f t="shared" ref="H58:H60" si="8">G58</f>
        <v>1</v>
      </c>
    </row>
    <row r="59" spans="1:8" x14ac:dyDescent="0.25">
      <c r="A59" s="20" t="str">
        <f>Registrants!A59</f>
        <v>Women of STEM (Forton, Jessica; McBride, Susan;Scott, Kerri )</v>
      </c>
      <c r="B59" s="3">
        <f>Registrants!B59</f>
        <v>44</v>
      </c>
      <c r="C59" s="3" t="str">
        <f>Registrants!C59</f>
        <v>TEAM</v>
      </c>
      <c r="D59" s="8"/>
      <c r="E59" s="1">
        <v>8</v>
      </c>
      <c r="F59" s="8"/>
      <c r="G59" s="8">
        <f>_xlfn.RANK.EQ(E59,$E$57:$E$62,0)</f>
        <v>2</v>
      </c>
      <c r="H59" s="8">
        <f t="shared" si="8"/>
        <v>2</v>
      </c>
    </row>
    <row r="60" spans="1:8" x14ac:dyDescent="0.25">
      <c r="A60" s="20" t="str">
        <f>Registrants!A60</f>
        <v>Amore Pazzo (Van Hamersveld, Adeola; Van Hamersveld, Matthew)</v>
      </c>
      <c r="B60" s="3">
        <f>Registrants!B60</f>
        <v>29</v>
      </c>
      <c r="C60" s="3" t="str">
        <f>Registrants!C60</f>
        <v>TEAM</v>
      </c>
      <c r="D60" s="8"/>
      <c r="E60" s="1"/>
      <c r="F60" s="8"/>
      <c r="G60" s="8" t="e">
        <f>_xlfn.RANK.EQ(E60,$E$57:$E$62,0)</f>
        <v>#N/A</v>
      </c>
      <c r="H60" s="8" t="e">
        <f t="shared" si="8"/>
        <v>#N/A</v>
      </c>
    </row>
    <row r="61" spans="1:8" x14ac:dyDescent="0.25">
      <c r="A61" s="3"/>
      <c r="B61" s="3"/>
      <c r="C61" s="3"/>
      <c r="D61" s="8"/>
      <c r="E61" s="1"/>
      <c r="F61" s="8"/>
      <c r="G61" s="8"/>
      <c r="H61" s="8"/>
    </row>
    <row r="62" spans="1:8" x14ac:dyDescent="0.25">
      <c r="A62" s="3"/>
      <c r="B62" s="3"/>
      <c r="C62" s="3"/>
      <c r="D62" s="8"/>
      <c r="E62" s="1"/>
      <c r="F62" s="8"/>
      <c r="G62" s="8"/>
      <c r="H62" s="8"/>
    </row>
    <row r="63" spans="1:8" x14ac:dyDescent="0.25">
      <c r="A63" s="3"/>
      <c r="B63" s="3"/>
      <c r="C63" s="3"/>
      <c r="E63" s="1"/>
    </row>
    <row r="64" spans="1:8" x14ac:dyDescent="0.25">
      <c r="A64" s="3"/>
      <c r="B64" s="3"/>
      <c r="C64" s="3"/>
      <c r="E64" s="1"/>
    </row>
    <row r="65" spans="1:5" x14ac:dyDescent="0.25">
      <c r="A65" s="3"/>
      <c r="B65" s="3"/>
      <c r="C65" s="3"/>
      <c r="E65" s="1"/>
    </row>
    <row r="66" spans="1:5" x14ac:dyDescent="0.25">
      <c r="A66" s="3"/>
      <c r="B66" s="3"/>
      <c r="C66" s="3"/>
      <c r="E66" s="1"/>
    </row>
    <row r="67" spans="1:5" x14ac:dyDescent="0.25">
      <c r="A67" s="3"/>
      <c r="B67" s="3"/>
      <c r="C67" s="3"/>
      <c r="E67" s="1"/>
    </row>
    <row r="68" spans="1:5" x14ac:dyDescent="0.25">
      <c r="A68" s="3"/>
      <c r="B68" s="3"/>
      <c r="C68" s="3"/>
      <c r="E68" s="1"/>
    </row>
    <row r="69" spans="1:5" x14ac:dyDescent="0.25">
      <c r="A69" s="3"/>
      <c r="B69" s="3"/>
      <c r="C69" s="3"/>
      <c r="E69" s="1"/>
    </row>
    <row r="70" spans="1:5" x14ac:dyDescent="0.25">
      <c r="A70" s="3"/>
      <c r="B70" s="3"/>
      <c r="C70" s="3"/>
      <c r="E70" s="1"/>
    </row>
    <row r="71" spans="1:5" s="2" customFormat="1" x14ac:dyDescent="0.25"/>
    <row r="72" spans="1:5" s="2" customFormat="1" x14ac:dyDescent="0.25"/>
    <row r="73" spans="1:5" s="2" customFormat="1" x14ac:dyDescent="0.25"/>
    <row r="74" spans="1:5" s="2" customFormat="1" x14ac:dyDescent="0.25"/>
    <row r="75" spans="1:5" s="2" customFormat="1" x14ac:dyDescent="0.25"/>
    <row r="76" spans="1:5" s="2" customFormat="1" x14ac:dyDescent="0.25"/>
    <row r="77" spans="1:5" s="2" customFormat="1" x14ac:dyDescent="0.25"/>
    <row r="78" spans="1:5" s="2" customFormat="1" x14ac:dyDescent="0.25"/>
    <row r="79" spans="1:5" s="2" customFormat="1" x14ac:dyDescent="0.25"/>
    <row r="80" spans="1:5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>
      <pane ySplit="1" topLeftCell="A2" activePane="bottomLeft" state="frozen"/>
      <selection pane="bottomLeft" activeCell="E10" sqref="E10"/>
    </sheetView>
  </sheetViews>
  <sheetFormatPr defaultRowHeight="15" x14ac:dyDescent="0.25"/>
  <cols>
    <col min="1" max="1" width="30.5703125" customWidth="1"/>
    <col min="4" max="4" width="1.7109375" customWidth="1"/>
    <col min="5" max="5" width="27" customWidth="1"/>
    <col min="6" max="6" width="1.7109375" customWidth="1"/>
    <col min="7" max="7" width="13.85546875" customWidth="1"/>
  </cols>
  <sheetData>
    <row r="1" spans="1:8" x14ac:dyDescent="0.25">
      <c r="A1" s="3" t="str">
        <f>Registrants!A1</f>
        <v>Participant name</v>
      </c>
      <c r="B1" s="3" t="str">
        <f>Registrants!B1</f>
        <v>Age</v>
      </c>
      <c r="C1" s="3" t="str">
        <f>Registrants!C1</f>
        <v>Gender</v>
      </c>
      <c r="E1" s="1" t="s">
        <v>5</v>
      </c>
      <c r="G1" t="s">
        <v>3</v>
      </c>
      <c r="H1" t="s">
        <v>6</v>
      </c>
    </row>
    <row r="2" spans="1:8" x14ac:dyDescent="0.25">
      <c r="A2" s="3" t="str">
        <f>Registrants!A2</f>
        <v>Ortins, Sophia</v>
      </c>
      <c r="B2" s="3">
        <f>Registrants!B2</f>
        <v>14</v>
      </c>
      <c r="C2" s="3" t="str">
        <f>Registrants!C2</f>
        <v>FEMALE</v>
      </c>
      <c r="E2" s="1">
        <v>1.55</v>
      </c>
      <c r="G2">
        <f>_xlfn.RANK.EQ(E2,$E$2:$E$16,0)</f>
        <v>14</v>
      </c>
      <c r="H2">
        <f>G2</f>
        <v>14</v>
      </c>
    </row>
    <row r="3" spans="1:8" x14ac:dyDescent="0.25">
      <c r="A3" s="3" t="str">
        <f>Registrants!A3</f>
        <v>Fortuna, Ember</v>
      </c>
      <c r="B3" s="3">
        <f>Registrants!B3</f>
        <v>18</v>
      </c>
      <c r="C3" s="3" t="str">
        <f>Registrants!C3</f>
        <v>FEMALE</v>
      </c>
      <c r="E3" s="1">
        <v>2.52</v>
      </c>
      <c r="G3" s="8">
        <f t="shared" ref="G3:G15" si="0">_xlfn.RANK.EQ(E3,$E$2:$E$16,0)</f>
        <v>3</v>
      </c>
      <c r="H3">
        <f t="shared" ref="H3:H60" si="1">G3</f>
        <v>3</v>
      </c>
    </row>
    <row r="4" spans="1:8" s="8" customFormat="1" x14ac:dyDescent="0.25">
      <c r="A4" s="3" t="str">
        <f>Registrants!A4</f>
        <v>Walsh, Cynthia</v>
      </c>
      <c r="B4" s="3">
        <f>Registrants!B4</f>
        <v>19</v>
      </c>
      <c r="C4" s="3" t="str">
        <f>Registrants!C4</f>
        <v>FEMALE</v>
      </c>
      <c r="E4" s="1">
        <v>2.1</v>
      </c>
      <c r="G4" s="8">
        <f t="shared" si="0"/>
        <v>8</v>
      </c>
      <c r="H4" s="8">
        <f t="shared" ref="H4:H5" si="2">G4</f>
        <v>8</v>
      </c>
    </row>
    <row r="5" spans="1:8" s="8" customFormat="1" x14ac:dyDescent="0.25">
      <c r="A5" s="3" t="str">
        <f>Registrants!A5</f>
        <v>Walsh, Johanna</v>
      </c>
      <c r="B5" s="3">
        <f>Registrants!B5</f>
        <v>21</v>
      </c>
      <c r="C5" s="3" t="str">
        <f>Registrants!C5</f>
        <v>FEMALE</v>
      </c>
      <c r="E5" s="1">
        <v>1.96</v>
      </c>
      <c r="G5" s="8">
        <f t="shared" si="0"/>
        <v>10</v>
      </c>
      <c r="H5" s="8">
        <f t="shared" si="2"/>
        <v>10</v>
      </c>
    </row>
    <row r="6" spans="1:8" x14ac:dyDescent="0.25">
      <c r="A6" s="3" t="str">
        <f>Registrants!A6</f>
        <v>McDaid, Meghan</v>
      </c>
      <c r="B6" s="3">
        <f>Registrants!B6</f>
        <v>22</v>
      </c>
      <c r="C6" s="3" t="str">
        <f>Registrants!C6</f>
        <v>FEMALE</v>
      </c>
      <c r="E6" s="1">
        <v>2.1800000000000002</v>
      </c>
      <c r="G6" s="8">
        <f t="shared" si="0"/>
        <v>7</v>
      </c>
      <c r="H6">
        <f t="shared" si="1"/>
        <v>7</v>
      </c>
    </row>
    <row r="7" spans="1:8" x14ac:dyDescent="0.25">
      <c r="A7" s="3" t="str">
        <f>Registrants!A7</f>
        <v>Dowd, Hayley</v>
      </c>
      <c r="B7" s="3">
        <f>Registrants!B7</f>
        <v>24</v>
      </c>
      <c r="C7" s="3" t="str">
        <f>Registrants!C7</f>
        <v>FEMALE</v>
      </c>
      <c r="E7" s="1">
        <v>2.5499999999999998</v>
      </c>
      <c r="G7" s="8">
        <f t="shared" si="0"/>
        <v>2</v>
      </c>
      <c r="H7">
        <f t="shared" si="1"/>
        <v>2</v>
      </c>
    </row>
    <row r="8" spans="1:8" x14ac:dyDescent="0.25">
      <c r="A8" s="3" t="str">
        <f>Registrants!A8</f>
        <v>LePage, Cassey</v>
      </c>
      <c r="B8" s="3">
        <f>Registrants!B8</f>
        <v>24</v>
      </c>
      <c r="C8" s="3" t="str">
        <f>Registrants!C8</f>
        <v>FEMALE</v>
      </c>
      <c r="E8" s="1">
        <v>1.8</v>
      </c>
      <c r="G8" s="8">
        <f t="shared" si="0"/>
        <v>12</v>
      </c>
      <c r="H8">
        <f t="shared" si="1"/>
        <v>12</v>
      </c>
    </row>
    <row r="9" spans="1:8" x14ac:dyDescent="0.25">
      <c r="A9" s="3" t="str">
        <f>Registrants!A9</f>
        <v>Tausanovitch, Natalya</v>
      </c>
      <c r="B9" s="3">
        <f>Registrants!B9</f>
        <v>24</v>
      </c>
      <c r="C9" s="3" t="str">
        <f>Registrants!C9</f>
        <v>FEMALE</v>
      </c>
      <c r="E9" s="1">
        <v>1.84</v>
      </c>
      <c r="G9" s="8">
        <f t="shared" si="0"/>
        <v>11</v>
      </c>
      <c r="H9">
        <f t="shared" si="1"/>
        <v>11</v>
      </c>
    </row>
    <row r="10" spans="1:8" x14ac:dyDescent="0.25">
      <c r="A10" s="3" t="str">
        <f>Registrants!A10</f>
        <v>Schmidt, Lori</v>
      </c>
      <c r="B10" s="3">
        <f>Registrants!B10</f>
        <v>30</v>
      </c>
      <c r="C10" s="3" t="str">
        <f>Registrants!C10</f>
        <v>FEMALE</v>
      </c>
      <c r="E10" s="1">
        <v>1.68</v>
      </c>
      <c r="G10" s="8">
        <f t="shared" si="0"/>
        <v>13</v>
      </c>
      <c r="H10">
        <f t="shared" si="1"/>
        <v>13</v>
      </c>
    </row>
    <row r="11" spans="1:8" x14ac:dyDescent="0.25">
      <c r="A11" s="3" t="str">
        <f>Registrants!A11</f>
        <v>Cumbo, Sarah</v>
      </c>
      <c r="B11" s="3">
        <f>Registrants!B11</f>
        <v>31</v>
      </c>
      <c r="C11" s="3" t="str">
        <f>Registrants!C11</f>
        <v>FEMALE</v>
      </c>
      <c r="E11" s="1">
        <v>2.63</v>
      </c>
      <c r="G11" s="8">
        <f t="shared" si="0"/>
        <v>1</v>
      </c>
      <c r="H11">
        <f t="shared" si="1"/>
        <v>1</v>
      </c>
    </row>
    <row r="12" spans="1:8" x14ac:dyDescent="0.25">
      <c r="A12" s="3" t="str">
        <f>Registrants!A12</f>
        <v>McCormack, Laura</v>
      </c>
      <c r="B12" s="3">
        <f>Registrants!B12</f>
        <v>34</v>
      </c>
      <c r="C12" s="3" t="str">
        <f>Registrants!C12</f>
        <v>FEMALE</v>
      </c>
      <c r="E12" s="1">
        <v>2.0699999999999998</v>
      </c>
      <c r="G12" s="8">
        <f t="shared" si="0"/>
        <v>9</v>
      </c>
      <c r="H12">
        <f t="shared" si="1"/>
        <v>9</v>
      </c>
    </row>
    <row r="13" spans="1:8" x14ac:dyDescent="0.25">
      <c r="A13" s="3" t="str">
        <f>Registrants!A13</f>
        <v>Nasuti, Laura</v>
      </c>
      <c r="B13" s="3">
        <f>Registrants!B13</f>
        <v>36</v>
      </c>
      <c r="C13" s="3" t="str">
        <f>Registrants!C13</f>
        <v>FEMALE</v>
      </c>
      <c r="E13" s="1">
        <v>2.21</v>
      </c>
      <c r="G13" s="8">
        <f t="shared" si="0"/>
        <v>5</v>
      </c>
      <c r="H13">
        <f t="shared" si="1"/>
        <v>5</v>
      </c>
    </row>
    <row r="14" spans="1:8" x14ac:dyDescent="0.25">
      <c r="A14" s="3" t="str">
        <f>Registrants!A14</f>
        <v>Wensley, Allison</v>
      </c>
      <c r="B14" s="3">
        <f>Registrants!B14</f>
        <v>36</v>
      </c>
      <c r="C14" s="3" t="str">
        <f>Registrants!C14</f>
        <v>FEMALE</v>
      </c>
      <c r="E14" s="1">
        <v>2.21</v>
      </c>
      <c r="G14" s="8">
        <f t="shared" si="0"/>
        <v>5</v>
      </c>
      <c r="H14">
        <f t="shared" si="1"/>
        <v>5</v>
      </c>
    </row>
    <row r="15" spans="1:8" x14ac:dyDescent="0.25">
      <c r="A15" s="3" t="str">
        <f>Registrants!A15</f>
        <v>Gundersen, Vanessa</v>
      </c>
      <c r="B15" s="3">
        <f>Registrants!B15</f>
        <v>37</v>
      </c>
      <c r="C15" s="3" t="str">
        <f>Registrants!C15</f>
        <v>FEMALE</v>
      </c>
      <c r="E15" s="1">
        <v>2.34</v>
      </c>
      <c r="G15" s="8">
        <f t="shared" si="0"/>
        <v>4</v>
      </c>
      <c r="H15">
        <f t="shared" si="1"/>
        <v>4</v>
      </c>
    </row>
    <row r="16" spans="1:8" s="9" customFormat="1" x14ac:dyDescent="0.25">
      <c r="A16" s="12"/>
      <c r="B16" s="12"/>
      <c r="C16" s="12"/>
    </row>
    <row r="17" spans="1:8" x14ac:dyDescent="0.25">
      <c r="A17" s="3" t="str">
        <f>Registrants!A17</f>
        <v>Ortins, Sara</v>
      </c>
      <c r="B17" s="3">
        <f>Registrants!B17</f>
        <v>43</v>
      </c>
      <c r="C17" s="3" t="str">
        <f>Registrants!C17</f>
        <v>FEMALE</v>
      </c>
      <c r="E17" s="1">
        <v>2.29</v>
      </c>
      <c r="G17">
        <f>_xlfn.RANK.EQ(E17,$E$17:$E$33,0)</f>
        <v>3</v>
      </c>
      <c r="H17">
        <f t="shared" si="1"/>
        <v>3</v>
      </c>
    </row>
    <row r="18" spans="1:8" s="8" customFormat="1" x14ac:dyDescent="0.25">
      <c r="A18" s="3" t="str">
        <f>Registrants!A18</f>
        <v>Garofalo, Sara</v>
      </c>
      <c r="B18" s="3">
        <f>Registrants!B18</f>
        <v>44</v>
      </c>
      <c r="C18" s="3" t="str">
        <f>Registrants!C18</f>
        <v>FEMALE</v>
      </c>
      <c r="E18" s="1">
        <v>2.04</v>
      </c>
      <c r="G18" s="8">
        <f t="shared" ref="G18:G32" si="3">_xlfn.RANK.EQ(E18,$E$17:$E$33,0)</f>
        <v>7</v>
      </c>
      <c r="H18" s="8">
        <f t="shared" ref="H18" si="4">G18</f>
        <v>7</v>
      </c>
    </row>
    <row r="19" spans="1:8" x14ac:dyDescent="0.25">
      <c r="A19" s="3" t="str">
        <f>Registrants!A19</f>
        <v>Bach, Kristi</v>
      </c>
      <c r="B19" s="3">
        <f>Registrants!B19</f>
        <v>45</v>
      </c>
      <c r="C19" s="3" t="str">
        <f>Registrants!C19</f>
        <v>FEMALE</v>
      </c>
      <c r="E19" s="1">
        <v>1.52</v>
      </c>
      <c r="G19" s="8">
        <f t="shared" si="3"/>
        <v>12</v>
      </c>
      <c r="H19">
        <f t="shared" si="1"/>
        <v>12</v>
      </c>
    </row>
    <row r="20" spans="1:8" x14ac:dyDescent="0.25">
      <c r="A20" s="3" t="str">
        <f>Registrants!A20</f>
        <v>Razi-Thomas, Andrea</v>
      </c>
      <c r="B20" s="3">
        <f>Registrants!B20</f>
        <v>45</v>
      </c>
      <c r="C20" s="3" t="str">
        <f>Registrants!C20</f>
        <v>FEMALE</v>
      </c>
      <c r="E20" s="1">
        <v>2.0699999999999998</v>
      </c>
      <c r="G20" s="8">
        <f t="shared" si="3"/>
        <v>6</v>
      </c>
      <c r="H20">
        <f t="shared" si="1"/>
        <v>6</v>
      </c>
    </row>
    <row r="21" spans="1:8" x14ac:dyDescent="0.25">
      <c r="A21" s="3" t="str">
        <f>Registrants!A21</f>
        <v>Allison, Holly</v>
      </c>
      <c r="B21" s="3">
        <f>Registrants!B21</f>
        <v>48</v>
      </c>
      <c r="C21" s="3" t="str">
        <f>Registrants!C21</f>
        <v>FEMALE</v>
      </c>
      <c r="E21" s="1">
        <v>2.48</v>
      </c>
      <c r="G21" s="8">
        <f t="shared" si="3"/>
        <v>1</v>
      </c>
      <c r="H21">
        <f t="shared" si="1"/>
        <v>1</v>
      </c>
    </row>
    <row r="22" spans="1:8" x14ac:dyDescent="0.25">
      <c r="A22" s="3" t="str">
        <f>Registrants!A22</f>
        <v>Mangan, Meredith</v>
      </c>
      <c r="B22" s="3">
        <f>Registrants!B22</f>
        <v>50</v>
      </c>
      <c r="C22" s="3" t="str">
        <f>Registrants!C22</f>
        <v>FEMALE</v>
      </c>
      <c r="E22" s="1">
        <v>1.96</v>
      </c>
      <c r="G22" s="8">
        <f t="shared" si="3"/>
        <v>8</v>
      </c>
      <c r="H22">
        <f t="shared" si="1"/>
        <v>8</v>
      </c>
    </row>
    <row r="23" spans="1:8" x14ac:dyDescent="0.25">
      <c r="A23" s="3" t="str">
        <f>Registrants!A23</f>
        <v>Walsh, Kathleen</v>
      </c>
      <c r="B23" s="3">
        <f>Registrants!B23</f>
        <v>52</v>
      </c>
      <c r="C23" s="3" t="str">
        <f>Registrants!C23</f>
        <v>FEMALE</v>
      </c>
      <c r="E23" s="1">
        <v>2.1800000000000002</v>
      </c>
      <c r="G23" s="8">
        <f t="shared" si="3"/>
        <v>4</v>
      </c>
      <c r="H23">
        <f t="shared" si="1"/>
        <v>4</v>
      </c>
    </row>
    <row r="24" spans="1:8" x14ac:dyDescent="0.25">
      <c r="A24" s="3" t="str">
        <f>Registrants!A24</f>
        <v>Canney, Maureen</v>
      </c>
      <c r="B24" s="3">
        <f>Registrants!B24</f>
        <v>54</v>
      </c>
      <c r="C24" s="3" t="str">
        <f>Registrants!C24</f>
        <v>FEMALE</v>
      </c>
      <c r="E24" s="1">
        <v>1.56</v>
      </c>
      <c r="G24" s="8">
        <f t="shared" si="3"/>
        <v>11</v>
      </c>
      <c r="H24">
        <f t="shared" si="1"/>
        <v>11</v>
      </c>
    </row>
    <row r="25" spans="1:8" x14ac:dyDescent="0.25">
      <c r="A25" s="3" t="str">
        <f>Registrants!A25</f>
        <v>McGee, Maria</v>
      </c>
      <c r="B25" s="3">
        <f>Registrants!B25</f>
        <v>54</v>
      </c>
      <c r="C25" s="3" t="str">
        <f>Registrants!C25</f>
        <v>FEMALE</v>
      </c>
      <c r="E25" s="1">
        <v>1.5</v>
      </c>
      <c r="G25" s="8">
        <f t="shared" si="3"/>
        <v>13</v>
      </c>
      <c r="H25">
        <f t="shared" si="1"/>
        <v>13</v>
      </c>
    </row>
    <row r="26" spans="1:8" x14ac:dyDescent="0.25">
      <c r="A26" s="3" t="str">
        <f>Registrants!A26</f>
        <v>Madden, Clare</v>
      </c>
      <c r="B26" s="3">
        <f>Registrants!B26</f>
        <v>55</v>
      </c>
      <c r="C26" s="3" t="str">
        <f>Registrants!C26</f>
        <v>FEMALE</v>
      </c>
      <c r="E26" s="1">
        <v>2.33</v>
      </c>
      <c r="G26" s="8">
        <f t="shared" si="3"/>
        <v>2</v>
      </c>
      <c r="H26">
        <f t="shared" si="1"/>
        <v>2</v>
      </c>
    </row>
    <row r="27" spans="1:8" x14ac:dyDescent="0.25">
      <c r="A27" s="3" t="str">
        <f>Registrants!A27</f>
        <v>Ryan, Marcia</v>
      </c>
      <c r="B27" s="3">
        <f>Registrants!B27</f>
        <v>55</v>
      </c>
      <c r="C27" s="3" t="str">
        <f>Registrants!C27</f>
        <v>FEMALE</v>
      </c>
      <c r="E27" s="1">
        <v>2.1</v>
      </c>
      <c r="G27" s="8">
        <f t="shared" si="3"/>
        <v>5</v>
      </c>
      <c r="H27">
        <f t="shared" si="1"/>
        <v>5</v>
      </c>
    </row>
    <row r="28" spans="1:8" x14ac:dyDescent="0.25">
      <c r="A28" s="3" t="str">
        <f>Registrants!A28</f>
        <v>Bates, Susie</v>
      </c>
      <c r="B28" s="3">
        <f>Registrants!B28</f>
        <v>58</v>
      </c>
      <c r="C28" s="3" t="str">
        <f>Registrants!C28</f>
        <v>FEMALE</v>
      </c>
      <c r="E28" s="1"/>
      <c r="G28" s="8" t="e">
        <f t="shared" si="3"/>
        <v>#N/A</v>
      </c>
      <c r="H28" t="e">
        <f t="shared" si="1"/>
        <v>#N/A</v>
      </c>
    </row>
    <row r="29" spans="1:8" x14ac:dyDescent="0.25">
      <c r="A29" s="3" t="str">
        <f>Registrants!A29</f>
        <v>Clough, Judy</v>
      </c>
      <c r="B29" s="3">
        <f>Registrants!B29</f>
        <v>60</v>
      </c>
      <c r="C29" s="3" t="str">
        <f>Registrants!C29</f>
        <v>FEMALE</v>
      </c>
      <c r="E29" s="1">
        <v>1.68</v>
      </c>
      <c r="G29" s="8">
        <f t="shared" si="3"/>
        <v>9</v>
      </c>
      <c r="H29">
        <f t="shared" si="1"/>
        <v>9</v>
      </c>
    </row>
    <row r="30" spans="1:8" x14ac:dyDescent="0.25">
      <c r="A30" s="3" t="str">
        <f>Registrants!A30</f>
        <v>Macdonald, Diane</v>
      </c>
      <c r="B30" s="3">
        <f>Registrants!B30</f>
        <v>63</v>
      </c>
      <c r="C30" s="3" t="str">
        <f>Registrants!C30</f>
        <v>FEMALE</v>
      </c>
      <c r="E30" s="1">
        <v>1.6</v>
      </c>
      <c r="G30" s="8">
        <f t="shared" si="3"/>
        <v>10</v>
      </c>
      <c r="H30">
        <f t="shared" si="1"/>
        <v>10</v>
      </c>
    </row>
    <row r="31" spans="1:8" x14ac:dyDescent="0.25">
      <c r="A31" s="3" t="str">
        <f>Registrants!A31</f>
        <v>Pujo, Katherine</v>
      </c>
      <c r="B31" s="3">
        <f>Registrants!B31</f>
        <v>64</v>
      </c>
      <c r="C31" s="3" t="str">
        <f>Registrants!C31</f>
        <v>FEMALE</v>
      </c>
      <c r="E31" s="1">
        <v>1.1200000000000001</v>
      </c>
      <c r="G31" s="8">
        <f t="shared" si="3"/>
        <v>14</v>
      </c>
      <c r="H31">
        <f t="shared" si="1"/>
        <v>14</v>
      </c>
    </row>
    <row r="32" spans="1:8" x14ac:dyDescent="0.25">
      <c r="A32" s="3" t="str">
        <f>Registrants!A32</f>
        <v>Casey, Barbara</v>
      </c>
      <c r="B32" s="3">
        <f>Registrants!B32</f>
        <v>67</v>
      </c>
      <c r="C32" s="3" t="str">
        <f>Registrants!C32</f>
        <v>FEMALE</v>
      </c>
      <c r="E32" s="1">
        <v>0.59</v>
      </c>
      <c r="G32" s="8">
        <f t="shared" si="3"/>
        <v>15</v>
      </c>
      <c r="H32">
        <f t="shared" si="1"/>
        <v>15</v>
      </c>
    </row>
    <row r="33" spans="1:8" s="9" customFormat="1" x14ac:dyDescent="0.25">
      <c r="A33" s="12"/>
      <c r="B33" s="12"/>
      <c r="C33" s="12"/>
    </row>
    <row r="34" spans="1:8" x14ac:dyDescent="0.25">
      <c r="A34" s="3" t="str">
        <f>Registrants!A34</f>
        <v>Medina, Jose</v>
      </c>
      <c r="B34" s="3">
        <f>Registrants!B34</f>
        <v>22</v>
      </c>
      <c r="C34" s="3" t="str">
        <f>Registrants!C34</f>
        <v>MALE</v>
      </c>
      <c r="E34" s="1">
        <v>2.2599999999999998</v>
      </c>
      <c r="G34">
        <f>_xlfn.RANK.EQ(E34,$E$34:$E$43,0)</f>
        <v>8</v>
      </c>
      <c r="H34">
        <f t="shared" si="1"/>
        <v>8</v>
      </c>
    </row>
    <row r="35" spans="1:8" x14ac:dyDescent="0.25">
      <c r="A35" s="3" t="str">
        <f>Registrants!A35</f>
        <v>Cadle, Paul</v>
      </c>
      <c r="B35" s="3">
        <f>Registrants!B35</f>
        <v>24</v>
      </c>
      <c r="C35" s="3" t="str">
        <f>Registrants!C35</f>
        <v>MALE</v>
      </c>
      <c r="E35" s="1">
        <v>2.4</v>
      </c>
      <c r="G35" s="8">
        <f t="shared" ref="G35:G43" si="5">_xlfn.RANK.EQ(E35,$E$34:$E$43,0)</f>
        <v>4</v>
      </c>
      <c r="H35">
        <f t="shared" si="1"/>
        <v>4</v>
      </c>
    </row>
    <row r="36" spans="1:8" x14ac:dyDescent="0.25">
      <c r="A36" s="3" t="str">
        <f>Registrants!A36</f>
        <v>Lamson, Andrew</v>
      </c>
      <c r="B36" s="3">
        <f>Registrants!B36</f>
        <v>24</v>
      </c>
      <c r="C36" s="3" t="str">
        <f>Registrants!C36</f>
        <v>MALE</v>
      </c>
      <c r="E36" s="1">
        <v>1.84</v>
      </c>
      <c r="G36" s="8">
        <f t="shared" si="5"/>
        <v>10</v>
      </c>
      <c r="H36">
        <f t="shared" si="1"/>
        <v>10</v>
      </c>
    </row>
    <row r="37" spans="1:8" x14ac:dyDescent="0.25">
      <c r="A37" s="3" t="str">
        <f>Registrants!A37</f>
        <v>Levin, Andrew</v>
      </c>
      <c r="B37" s="3">
        <f>Registrants!B37</f>
        <v>25</v>
      </c>
      <c r="C37" s="3" t="str">
        <f>Registrants!C37</f>
        <v>MALE</v>
      </c>
      <c r="E37" s="1">
        <v>2.4</v>
      </c>
      <c r="G37" s="8">
        <f t="shared" si="5"/>
        <v>4</v>
      </c>
      <c r="H37">
        <f t="shared" si="1"/>
        <v>4</v>
      </c>
    </row>
    <row r="38" spans="1:8" x14ac:dyDescent="0.25">
      <c r="A38" s="3" t="str">
        <f>Registrants!A38</f>
        <v>Kilduff, Derek</v>
      </c>
      <c r="B38" s="3">
        <f>Registrants!B38</f>
        <v>36</v>
      </c>
      <c r="C38" s="3" t="str">
        <f>Registrants!C38</f>
        <v>MALE</v>
      </c>
      <c r="E38" s="1">
        <v>2</v>
      </c>
      <c r="G38" s="8">
        <f t="shared" si="5"/>
        <v>9</v>
      </c>
      <c r="H38">
        <f t="shared" si="1"/>
        <v>9</v>
      </c>
    </row>
    <row r="39" spans="1:8" x14ac:dyDescent="0.25">
      <c r="A39" s="3" t="str">
        <f>Registrants!A39</f>
        <v>Vanne, Michael</v>
      </c>
      <c r="B39" s="3">
        <f>Registrants!B39</f>
        <v>37</v>
      </c>
      <c r="C39" s="3" t="str">
        <f>Registrants!C39</f>
        <v>MALE</v>
      </c>
      <c r="E39" s="1">
        <v>2.78</v>
      </c>
      <c r="G39" s="8">
        <f t="shared" si="5"/>
        <v>1</v>
      </c>
      <c r="H39">
        <f t="shared" si="1"/>
        <v>1</v>
      </c>
    </row>
    <row r="40" spans="1:8" x14ac:dyDescent="0.25">
      <c r="A40" s="3" t="str">
        <f>Registrants!A40</f>
        <v>Michaelsen, Garrett</v>
      </c>
      <c r="B40" s="3">
        <f>Registrants!B40</f>
        <v>38</v>
      </c>
      <c r="C40" s="3" t="str">
        <f>Registrants!C40</f>
        <v>MALE</v>
      </c>
      <c r="E40" s="1">
        <v>2.34</v>
      </c>
      <c r="G40" s="8">
        <f t="shared" si="5"/>
        <v>6</v>
      </c>
      <c r="H40">
        <f t="shared" si="1"/>
        <v>6</v>
      </c>
    </row>
    <row r="41" spans="1:8" s="8" customFormat="1" x14ac:dyDescent="0.25">
      <c r="A41" s="3" t="str">
        <f>Registrants!A41</f>
        <v>English, Matthew</v>
      </c>
      <c r="B41" s="3">
        <f>Registrants!B41</f>
        <v>39</v>
      </c>
      <c r="C41" s="3" t="str">
        <f>Registrants!C41</f>
        <v>MALE</v>
      </c>
      <c r="E41" s="1">
        <v>2.33</v>
      </c>
      <c r="G41" s="8">
        <f t="shared" si="5"/>
        <v>7</v>
      </c>
      <c r="H41" s="8">
        <f t="shared" ref="H41" si="6">G41</f>
        <v>7</v>
      </c>
    </row>
    <row r="42" spans="1:8" x14ac:dyDescent="0.25">
      <c r="A42" s="3" t="str">
        <f>Registrants!A42</f>
        <v>McCarty, Robert</v>
      </c>
      <c r="B42" s="3">
        <f>Registrants!B42</f>
        <v>39</v>
      </c>
      <c r="C42" s="3" t="str">
        <f>Registrants!C42</f>
        <v>MALE</v>
      </c>
      <c r="E42" s="1">
        <v>2.5</v>
      </c>
      <c r="G42" s="8">
        <f t="shared" si="5"/>
        <v>2</v>
      </c>
      <c r="H42">
        <f t="shared" si="1"/>
        <v>2</v>
      </c>
    </row>
    <row r="43" spans="1:8" x14ac:dyDescent="0.25">
      <c r="A43" s="3" t="str">
        <f>Registrants!A43</f>
        <v>Lanning, Chris</v>
      </c>
      <c r="B43" s="3">
        <f>Registrants!B43</f>
        <v>39</v>
      </c>
      <c r="C43" s="3" t="str">
        <f>Registrants!C43</f>
        <v>MALE</v>
      </c>
      <c r="E43" s="1">
        <v>2.5</v>
      </c>
      <c r="G43" s="8">
        <f t="shared" si="5"/>
        <v>2</v>
      </c>
      <c r="H43">
        <f t="shared" si="1"/>
        <v>2</v>
      </c>
    </row>
    <row r="44" spans="1:8" s="9" customFormat="1" x14ac:dyDescent="0.25">
      <c r="A44" s="12"/>
      <c r="B44" s="12"/>
      <c r="C44" s="12"/>
    </row>
    <row r="45" spans="1:8" x14ac:dyDescent="0.25">
      <c r="A45" s="3" t="str">
        <f>Registrants!A45</f>
        <v>Palen, Joshua</v>
      </c>
      <c r="B45" s="3">
        <f>Registrants!B45</f>
        <v>40</v>
      </c>
      <c r="C45" s="3" t="str">
        <f>Registrants!C45</f>
        <v>MALE</v>
      </c>
      <c r="E45" s="1">
        <v>2.3199999999999998</v>
      </c>
      <c r="G45">
        <f>_xlfn.RANK.EQ(E45,$E$45:$E$56,0)</f>
        <v>4</v>
      </c>
      <c r="H45">
        <f t="shared" si="1"/>
        <v>4</v>
      </c>
    </row>
    <row r="46" spans="1:8" x14ac:dyDescent="0.25">
      <c r="A46" s="3" t="str">
        <f>Registrants!A46</f>
        <v>DiGregorio, Stephen</v>
      </c>
      <c r="B46" s="3">
        <f>Registrants!B46</f>
        <v>47</v>
      </c>
      <c r="C46" s="3" t="str">
        <f>Registrants!C46</f>
        <v>MALE</v>
      </c>
      <c r="E46" s="1">
        <v>2.08</v>
      </c>
      <c r="G46" s="8">
        <f t="shared" ref="G46:G54" si="7">_xlfn.RANK.EQ(E46,$E$45:$E$56,0)</f>
        <v>5</v>
      </c>
      <c r="H46">
        <f t="shared" si="1"/>
        <v>5</v>
      </c>
    </row>
    <row r="47" spans="1:8" x14ac:dyDescent="0.25">
      <c r="A47" s="3" t="str">
        <f>Registrants!A47</f>
        <v>McDowell, Sean</v>
      </c>
      <c r="B47" s="3">
        <f>Registrants!B47</f>
        <v>47</v>
      </c>
      <c r="C47" s="3" t="str">
        <f>Registrants!C47</f>
        <v>MALE</v>
      </c>
      <c r="E47" s="1"/>
      <c r="G47" s="8" t="e">
        <f t="shared" si="7"/>
        <v>#N/A</v>
      </c>
      <c r="H47" t="e">
        <f t="shared" si="1"/>
        <v>#N/A</v>
      </c>
    </row>
    <row r="48" spans="1:8" x14ac:dyDescent="0.25">
      <c r="A48" s="3" t="str">
        <f>Registrants!A48</f>
        <v>Drew, Justin</v>
      </c>
      <c r="B48" s="3">
        <f>Registrants!B48</f>
        <v>48</v>
      </c>
      <c r="C48" s="3" t="str">
        <f>Registrants!C48</f>
        <v>MALE</v>
      </c>
      <c r="E48" s="1">
        <v>2.62</v>
      </c>
      <c r="G48" s="8">
        <f t="shared" si="7"/>
        <v>2</v>
      </c>
      <c r="H48">
        <f t="shared" si="1"/>
        <v>2</v>
      </c>
    </row>
    <row r="49" spans="1:8" x14ac:dyDescent="0.25">
      <c r="A49" s="3" t="str">
        <f>Registrants!A49</f>
        <v>Fugere, Scott</v>
      </c>
      <c r="B49" s="3">
        <f>Registrants!B49</f>
        <v>48</v>
      </c>
      <c r="C49" s="3" t="str">
        <f>Registrants!C49</f>
        <v>MALE</v>
      </c>
      <c r="E49" s="1">
        <v>1.8</v>
      </c>
      <c r="G49" s="8">
        <f t="shared" si="7"/>
        <v>7</v>
      </c>
      <c r="H49">
        <f t="shared" si="1"/>
        <v>7</v>
      </c>
    </row>
    <row r="50" spans="1:8" x14ac:dyDescent="0.25">
      <c r="A50" s="3" t="str">
        <f>Registrants!A50</f>
        <v>Casey, Donal</v>
      </c>
      <c r="B50" s="3">
        <f>Registrants!B50</f>
        <v>49</v>
      </c>
      <c r="C50" s="3" t="str">
        <f>Registrants!C50</f>
        <v>MALE</v>
      </c>
      <c r="E50" s="1">
        <v>2.59</v>
      </c>
      <c r="G50" s="8">
        <f t="shared" si="7"/>
        <v>3</v>
      </c>
      <c r="H50">
        <f t="shared" si="1"/>
        <v>3</v>
      </c>
    </row>
    <row r="51" spans="1:8" x14ac:dyDescent="0.25">
      <c r="A51" s="3" t="str">
        <f>Registrants!A51</f>
        <v>Ferullo, Rick</v>
      </c>
      <c r="B51" s="3">
        <f>Registrants!B51</f>
        <v>57</v>
      </c>
      <c r="C51" s="3" t="str">
        <f>Registrants!C51</f>
        <v>MALE</v>
      </c>
      <c r="E51" s="1">
        <v>2.65</v>
      </c>
      <c r="G51" s="8">
        <f t="shared" si="7"/>
        <v>1</v>
      </c>
      <c r="H51">
        <f t="shared" si="1"/>
        <v>1</v>
      </c>
    </row>
    <row r="52" spans="1:8" x14ac:dyDescent="0.25">
      <c r="A52" s="3" t="str">
        <f>Registrants!A52</f>
        <v>patnaude, david</v>
      </c>
      <c r="B52" s="3">
        <f>Registrants!B52</f>
        <v>58</v>
      </c>
      <c r="C52" s="3" t="str">
        <f>Registrants!C52</f>
        <v>MALE</v>
      </c>
      <c r="E52" s="1">
        <v>1.33</v>
      </c>
      <c r="G52" s="8">
        <f t="shared" si="7"/>
        <v>9</v>
      </c>
      <c r="H52">
        <f t="shared" si="1"/>
        <v>9</v>
      </c>
    </row>
    <row r="53" spans="1:8" x14ac:dyDescent="0.25">
      <c r="A53" s="3" t="str">
        <f>Registrants!A53</f>
        <v>Fish, Ted</v>
      </c>
      <c r="B53" s="3">
        <f>Registrants!B53</f>
        <v>59</v>
      </c>
      <c r="C53" s="3" t="str">
        <f>Registrants!C53</f>
        <v>MALE</v>
      </c>
      <c r="E53" s="1"/>
      <c r="G53" s="8" t="e">
        <f t="shared" si="7"/>
        <v>#N/A</v>
      </c>
      <c r="H53" t="e">
        <f t="shared" si="1"/>
        <v>#N/A</v>
      </c>
    </row>
    <row r="54" spans="1:8" x14ac:dyDescent="0.25">
      <c r="A54" s="3" t="str">
        <f>Registrants!A54</f>
        <v>Flynn, Joe</v>
      </c>
      <c r="B54" s="3">
        <f>Registrants!B54</f>
        <v>68</v>
      </c>
      <c r="C54" s="3" t="str">
        <f>Registrants!C54</f>
        <v>MALE</v>
      </c>
      <c r="E54" s="1">
        <v>1.5</v>
      </c>
      <c r="G54" s="8">
        <f t="shared" si="7"/>
        <v>8</v>
      </c>
      <c r="H54">
        <f t="shared" si="1"/>
        <v>8</v>
      </c>
    </row>
    <row r="55" spans="1:8" x14ac:dyDescent="0.25">
      <c r="A55" s="3" t="str">
        <f>Registrants!A55</f>
        <v>Mcmanus, Joe</v>
      </c>
      <c r="B55" s="3">
        <f>Registrants!B55</f>
        <v>68</v>
      </c>
      <c r="C55" s="3" t="str">
        <f>Registrants!C55</f>
        <v>MALE</v>
      </c>
      <c r="E55" s="1">
        <v>1.85</v>
      </c>
      <c r="G55" s="8">
        <f>_xlfn.RANK.EQ(E55,$E$45:$E$56,0)</f>
        <v>6</v>
      </c>
      <c r="H55">
        <f t="shared" si="1"/>
        <v>6</v>
      </c>
    </row>
    <row r="56" spans="1:8" s="9" customFormat="1" x14ac:dyDescent="0.25">
      <c r="A56" s="12"/>
      <c r="B56" s="12"/>
      <c r="C56" s="12"/>
    </row>
    <row r="57" spans="1:8" x14ac:dyDescent="0.25">
      <c r="A57" s="20" t="str">
        <f>Registrants!A57</f>
        <v>Team Madeleine (Brodeur, Madeleine; Burke, Grace )</v>
      </c>
      <c r="B57" s="3">
        <f>Registrants!B57</f>
        <v>14</v>
      </c>
      <c r="C57" s="3" t="str">
        <f>Registrants!C57</f>
        <v>TEAM</v>
      </c>
      <c r="E57" s="1">
        <v>2.25</v>
      </c>
      <c r="G57">
        <f>_xlfn.RANK.EQ(E57,$E$57:$E$62,0)</f>
        <v>2</v>
      </c>
      <c r="H57">
        <f t="shared" si="1"/>
        <v>2</v>
      </c>
    </row>
    <row r="58" spans="1:8" x14ac:dyDescent="0.25">
      <c r="A58" s="20" t="str">
        <f>Registrants!A58</f>
        <v>Team Panda (Conway, Austin; Conway, Scott)</v>
      </c>
      <c r="B58" s="3">
        <f>Registrants!B58</f>
        <v>12</v>
      </c>
      <c r="C58" s="3" t="str">
        <f>Registrants!C58</f>
        <v>TEAM</v>
      </c>
      <c r="E58" s="1">
        <v>2.52</v>
      </c>
      <c r="G58" s="8">
        <f>_xlfn.RANK.EQ(E58,$E$57:$E$62,0)</f>
        <v>1</v>
      </c>
      <c r="H58">
        <f t="shared" si="1"/>
        <v>1</v>
      </c>
    </row>
    <row r="59" spans="1:8" x14ac:dyDescent="0.25">
      <c r="A59" s="20" t="str">
        <f>Registrants!A59</f>
        <v>Women of STEM (Forton, Jessica; McBride, Susan;Scott, Kerri )</v>
      </c>
      <c r="B59" s="3">
        <f>Registrants!B59</f>
        <v>44</v>
      </c>
      <c r="C59" s="3" t="str">
        <f>Registrants!C59</f>
        <v>TEAM</v>
      </c>
      <c r="E59" s="1">
        <v>2.2200000000000002</v>
      </c>
      <c r="G59" s="8">
        <f>_xlfn.RANK.EQ(E59,$E$57:$E$62,0)</f>
        <v>3</v>
      </c>
      <c r="H59">
        <f t="shared" si="1"/>
        <v>3</v>
      </c>
    </row>
    <row r="60" spans="1:8" x14ac:dyDescent="0.25">
      <c r="A60" s="20" t="str">
        <f>Registrants!A60</f>
        <v>Amore Pazzo (Van Hamersveld, Adeola; Van Hamersveld, Matthew)</v>
      </c>
      <c r="B60" s="3">
        <f>Registrants!B60</f>
        <v>29</v>
      </c>
      <c r="C60" s="3" t="str">
        <f>Registrants!C60</f>
        <v>TEAM</v>
      </c>
      <c r="E60" s="1"/>
      <c r="G60" s="8" t="e">
        <f>_xlfn.RANK.EQ(E60,$E$57:$E$62,0)</f>
        <v>#N/A</v>
      </c>
      <c r="H60" t="e">
        <f t="shared" si="1"/>
        <v>#N/A</v>
      </c>
    </row>
    <row r="61" spans="1:8" x14ac:dyDescent="0.25">
      <c r="A61" s="3"/>
      <c r="B61" s="3"/>
      <c r="C61" s="3"/>
      <c r="E61" s="1"/>
      <c r="G61" s="8"/>
    </row>
    <row r="62" spans="1:8" x14ac:dyDescent="0.25">
      <c r="A62" s="3"/>
      <c r="B62" s="3"/>
      <c r="C62" s="3"/>
      <c r="E62" s="1"/>
    </row>
    <row r="63" spans="1:8" x14ac:dyDescent="0.25">
      <c r="A63" s="3"/>
      <c r="B63" s="3"/>
      <c r="C63" s="3"/>
      <c r="E63" s="1"/>
    </row>
    <row r="64" spans="1:8" x14ac:dyDescent="0.25">
      <c r="A64" s="3"/>
      <c r="B64" s="3"/>
      <c r="C64" s="3"/>
      <c r="E64" s="1"/>
    </row>
    <row r="65" spans="1:5" x14ac:dyDescent="0.25">
      <c r="A65" s="3"/>
      <c r="B65" s="3"/>
      <c r="C65" s="3"/>
      <c r="E65" s="1"/>
    </row>
    <row r="66" spans="1:5" x14ac:dyDescent="0.25">
      <c r="A66" s="3"/>
      <c r="B66" s="3"/>
      <c r="C66" s="3"/>
      <c r="E66" s="1"/>
    </row>
    <row r="67" spans="1:5" x14ac:dyDescent="0.25">
      <c r="A67" s="3"/>
      <c r="B67" s="3"/>
      <c r="C67" s="3"/>
      <c r="E67" s="1"/>
    </row>
    <row r="68" spans="1:5" x14ac:dyDescent="0.25">
      <c r="A68" s="3"/>
      <c r="B68" s="3"/>
      <c r="C68" s="3"/>
      <c r="E68" s="1"/>
    </row>
    <row r="69" spans="1:5" x14ac:dyDescent="0.25">
      <c r="A69" s="3"/>
      <c r="B69" s="3"/>
      <c r="C69" s="3"/>
      <c r="E69" s="1"/>
    </row>
    <row r="70" spans="1:5" x14ac:dyDescent="0.25">
      <c r="A70" s="3"/>
      <c r="B70" s="3"/>
      <c r="C70" s="3"/>
      <c r="E70" s="1"/>
    </row>
    <row r="71" spans="1:5" s="2" customFormat="1" x14ac:dyDescent="0.25"/>
    <row r="72" spans="1:5" s="2" customFormat="1" x14ac:dyDescent="0.25"/>
    <row r="73" spans="1:5" s="2" customFormat="1" x14ac:dyDescent="0.25"/>
    <row r="74" spans="1:5" s="2" customFormat="1" x14ac:dyDescent="0.25"/>
    <row r="75" spans="1:5" s="2" customFormat="1" x14ac:dyDescent="0.25"/>
    <row r="76" spans="1:5" s="2" customFormat="1" x14ac:dyDescent="0.25"/>
    <row r="77" spans="1:5" s="2" customFormat="1" x14ac:dyDescent="0.25"/>
    <row r="78" spans="1:5" s="2" customFormat="1" x14ac:dyDescent="0.25"/>
    <row r="79" spans="1:5" s="2" customFormat="1" x14ac:dyDescent="0.25"/>
    <row r="80" spans="1:5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I12" sqref="I12"/>
    </sheetView>
  </sheetViews>
  <sheetFormatPr defaultRowHeight="15" x14ac:dyDescent="0.25"/>
  <cols>
    <col min="1" max="1" width="24.7109375" customWidth="1"/>
    <col min="4" max="4" width="1.7109375" customWidth="1"/>
    <col min="5" max="5" width="19.85546875" bestFit="1" customWidth="1"/>
    <col min="6" max="6" width="18.85546875" bestFit="1" customWidth="1"/>
    <col min="7" max="7" width="18" bestFit="1" customWidth="1"/>
    <col min="8" max="8" width="1.7109375" style="8" customWidth="1"/>
    <col min="9" max="9" width="18.5703125" customWidth="1"/>
    <col min="10" max="10" width="16.42578125" style="6" customWidth="1"/>
    <col min="11" max="11" width="1.7109375" customWidth="1"/>
    <col min="12" max="14" width="12.140625" style="7" customWidth="1"/>
    <col min="15" max="15" width="1.7109375" style="8" customWidth="1"/>
    <col min="16" max="16" width="12.140625" style="7" customWidth="1"/>
    <col min="17" max="17" width="12.140625" style="5" hidden="1" customWidth="1"/>
    <col min="18" max="16384" width="9.140625" style="2"/>
  </cols>
  <sheetData>
    <row r="1" spans="1:30" s="19" customFormat="1" ht="30" x14ac:dyDescent="0.25">
      <c r="A1" s="15" t="str">
        <f>Registrants!A1</f>
        <v>Participant name</v>
      </c>
      <c r="B1" s="15" t="str">
        <f>Registrants!B1</f>
        <v>Age</v>
      </c>
      <c r="C1" s="15" t="str">
        <f>Registrants!C1</f>
        <v>Gender</v>
      </c>
      <c r="D1" s="15"/>
      <c r="E1" s="15" t="s">
        <v>7</v>
      </c>
      <c r="F1" s="15" t="s">
        <v>8</v>
      </c>
      <c r="G1" s="15" t="s">
        <v>9</v>
      </c>
      <c r="H1" s="15"/>
      <c r="I1" s="15" t="s">
        <v>10</v>
      </c>
      <c r="J1" s="25" t="s">
        <v>80</v>
      </c>
      <c r="K1" s="15"/>
      <c r="L1" s="17" t="s">
        <v>30</v>
      </c>
      <c r="M1" s="17" t="s">
        <v>31</v>
      </c>
      <c r="N1" s="17" t="s">
        <v>32</v>
      </c>
      <c r="O1" s="15"/>
      <c r="P1" s="17" t="s">
        <v>33</v>
      </c>
      <c r="Q1" s="18" t="s">
        <v>34</v>
      </c>
    </row>
    <row r="2" spans="1:30" x14ac:dyDescent="0.25">
      <c r="A2" s="8" t="str">
        <f>Registrants!A2</f>
        <v>Ortins, Sophia</v>
      </c>
      <c r="B2" s="8">
        <f>Registrants!B2</f>
        <v>14</v>
      </c>
      <c r="C2" s="8" t="str">
        <f>Registrants!C2</f>
        <v>FEMALE</v>
      </c>
      <c r="E2">
        <f>Swim!I2</f>
        <v>6</v>
      </c>
      <c r="F2">
        <f>Bike!H2</f>
        <v>10</v>
      </c>
      <c r="G2">
        <f>Run!H2</f>
        <v>14</v>
      </c>
      <c r="I2">
        <f>SUM(E2:G2)</f>
        <v>30</v>
      </c>
      <c r="J2" s="6">
        <f>_xlfn.RANK.EQ(I2,$I$2:$I$16,1)</f>
        <v>11</v>
      </c>
      <c r="L2" s="7">
        <f>Swim!F2</f>
        <v>0.3106855</v>
      </c>
      <c r="M2" s="7">
        <f>Bike!E2</f>
        <v>7.8</v>
      </c>
      <c r="N2" s="7">
        <f>Run!E2</f>
        <v>1.55</v>
      </c>
      <c r="P2" s="7">
        <f>SUM(L2:N2)</f>
        <v>9.6606855000000014</v>
      </c>
      <c r="Q2" s="5">
        <f>_xlfn.RANK.EQ(P2,$P$2:$P$16,1)</f>
        <v>3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x14ac:dyDescent="0.25">
      <c r="A3" s="8" t="str">
        <f>Registrants!A3</f>
        <v>Fortuna, Ember</v>
      </c>
      <c r="B3" s="8">
        <f>Registrants!B3</f>
        <v>18</v>
      </c>
      <c r="C3" s="8" t="str">
        <f>Registrants!C3</f>
        <v>FEMALE</v>
      </c>
      <c r="D3" s="8"/>
      <c r="E3" s="8">
        <f>Swim!I3</f>
        <v>2</v>
      </c>
      <c r="F3" s="8">
        <f>Bike!H3</f>
        <v>3</v>
      </c>
      <c r="G3" s="8">
        <f>Run!H3</f>
        <v>3</v>
      </c>
      <c r="I3" s="8">
        <f t="shared" ref="I3:I59" si="0">SUM(E3:G3)</f>
        <v>8</v>
      </c>
      <c r="J3" s="6">
        <f t="shared" ref="J3:J15" si="1">_xlfn.RANK.EQ(I3,$I$2:$I$16,1)</f>
        <v>1</v>
      </c>
      <c r="L3" s="7">
        <f>Swim!F3</f>
        <v>0.41942542500000002</v>
      </c>
      <c r="M3" s="7">
        <f>Bike!E3</f>
        <v>8.8000000000000007</v>
      </c>
      <c r="N3" s="7">
        <f>Run!E3</f>
        <v>2.52</v>
      </c>
      <c r="P3" s="7">
        <f t="shared" ref="P3:P14" si="2">SUM(L3:N3)</f>
        <v>11.739425425</v>
      </c>
      <c r="Q3" s="5">
        <f t="shared" ref="Q3:Q15" si="3">_xlfn.RANK.EQ(P3,$P$2:$P$16,1)</f>
        <v>13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x14ac:dyDescent="0.25">
      <c r="A4" s="8" t="str">
        <f>Registrants!A4</f>
        <v>Walsh, Cynthia</v>
      </c>
      <c r="B4" s="8">
        <f>Registrants!B4</f>
        <v>19</v>
      </c>
      <c r="C4" s="8" t="str">
        <f>Registrants!C4</f>
        <v>FEMALE</v>
      </c>
      <c r="D4" s="8"/>
      <c r="E4" s="8">
        <f>Swim!I4</f>
        <v>12</v>
      </c>
      <c r="F4" s="8">
        <f>Bike!H4</f>
        <v>13</v>
      </c>
      <c r="G4" s="8">
        <f>Run!H4</f>
        <v>8</v>
      </c>
      <c r="I4" s="8">
        <f t="shared" ref="I4:I5" si="4">SUM(E4:G4)</f>
        <v>33</v>
      </c>
      <c r="J4" s="6">
        <f t="shared" si="1"/>
        <v>13</v>
      </c>
      <c r="K4" s="8"/>
      <c r="L4" s="7">
        <f>Swim!F4</f>
        <v>0.2485484</v>
      </c>
      <c r="M4" s="7">
        <f>Bike!E4</f>
        <v>7.3</v>
      </c>
      <c r="N4" s="7">
        <f>Run!E4</f>
        <v>2.1</v>
      </c>
      <c r="P4" s="7">
        <f t="shared" ref="P4:P5" si="5">SUM(L4:N4)</f>
        <v>9.6485483999999992</v>
      </c>
      <c r="Q4" s="5">
        <f t="shared" si="3"/>
        <v>2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x14ac:dyDescent="0.25">
      <c r="A5" s="8" t="str">
        <f>Registrants!A5</f>
        <v>Walsh, Johanna</v>
      </c>
      <c r="B5" s="8">
        <f>Registrants!B5</f>
        <v>21</v>
      </c>
      <c r="C5" s="8" t="str">
        <f>Registrants!C5</f>
        <v>FEMALE</v>
      </c>
      <c r="D5" s="8"/>
      <c r="E5" s="8">
        <f>Swim!I5</f>
        <v>9</v>
      </c>
      <c r="F5" s="8">
        <f>Bike!H5</f>
        <v>7</v>
      </c>
      <c r="G5" s="8">
        <f>Run!H5</f>
        <v>10</v>
      </c>
      <c r="I5" s="8">
        <f t="shared" si="4"/>
        <v>26</v>
      </c>
      <c r="J5" s="6">
        <f t="shared" si="1"/>
        <v>9</v>
      </c>
      <c r="K5" s="8"/>
      <c r="L5" s="7">
        <f>Swim!F5</f>
        <v>0.27961695000000003</v>
      </c>
      <c r="M5" s="7">
        <f>Bike!E5</f>
        <v>8.1</v>
      </c>
      <c r="N5" s="7">
        <f>Run!E5</f>
        <v>1.96</v>
      </c>
      <c r="P5" s="7">
        <f t="shared" si="5"/>
        <v>10.33961695</v>
      </c>
      <c r="Q5" s="5">
        <f>_xlfn.RANK.EQ(P5,$P$2:$P$16,1)</f>
        <v>7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x14ac:dyDescent="0.25">
      <c r="A6" s="8" t="str">
        <f>Registrants!A6</f>
        <v>McDaid, Meghan</v>
      </c>
      <c r="B6" s="8">
        <f>Registrants!B6</f>
        <v>22</v>
      </c>
      <c r="C6" s="8" t="str">
        <f>Registrants!C6</f>
        <v>FEMALE</v>
      </c>
      <c r="D6" s="8"/>
      <c r="E6" s="8">
        <f>Swim!I6</f>
        <v>2</v>
      </c>
      <c r="F6" s="8">
        <f>Bike!H6</f>
        <v>5</v>
      </c>
      <c r="G6" s="8">
        <f>Run!H6</f>
        <v>7</v>
      </c>
      <c r="I6" s="8">
        <f t="shared" si="0"/>
        <v>14</v>
      </c>
      <c r="J6" s="6">
        <f t="shared" si="1"/>
        <v>3</v>
      </c>
      <c r="L6" s="7">
        <f>Swim!F6</f>
        <v>0.41942542500000002</v>
      </c>
      <c r="M6" s="7">
        <f>Bike!E6</f>
        <v>8.6</v>
      </c>
      <c r="N6" s="7">
        <f>Run!E6</f>
        <v>2.1800000000000002</v>
      </c>
      <c r="P6" s="7">
        <f t="shared" si="2"/>
        <v>11.199425424999999</v>
      </c>
      <c r="Q6" s="5">
        <f t="shared" si="3"/>
        <v>11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x14ac:dyDescent="0.25">
      <c r="A7" s="8" t="str">
        <f>Registrants!A7</f>
        <v>Dowd, Hayley</v>
      </c>
      <c r="B7" s="8">
        <f>Registrants!B7</f>
        <v>24</v>
      </c>
      <c r="C7" s="8" t="str">
        <f>Registrants!C7</f>
        <v>FEMALE</v>
      </c>
      <c r="D7" s="8"/>
      <c r="E7" s="8">
        <f>Swim!I7</f>
        <v>14</v>
      </c>
      <c r="F7" s="8">
        <f>Bike!H7</f>
        <v>12</v>
      </c>
      <c r="G7" s="8">
        <f>Run!H7</f>
        <v>2</v>
      </c>
      <c r="I7" s="8">
        <f t="shared" si="0"/>
        <v>28</v>
      </c>
      <c r="J7" s="6">
        <f t="shared" si="1"/>
        <v>10</v>
      </c>
      <c r="L7" s="7">
        <f>Swim!F7</f>
        <v>0.21747985</v>
      </c>
      <c r="M7" s="7">
        <f>Bike!E7</f>
        <v>7.4</v>
      </c>
      <c r="N7" s="7">
        <f>Run!E7</f>
        <v>2.5499999999999998</v>
      </c>
      <c r="P7" s="7">
        <f t="shared" si="2"/>
        <v>10.167479849999999</v>
      </c>
      <c r="Q7" s="5">
        <f t="shared" si="3"/>
        <v>6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x14ac:dyDescent="0.25">
      <c r="A8" s="8" t="str">
        <f>Registrants!A8</f>
        <v>LePage, Cassey</v>
      </c>
      <c r="B8" s="8">
        <f>Registrants!B8</f>
        <v>24</v>
      </c>
      <c r="C8" s="8" t="str">
        <f>Registrants!C8</f>
        <v>FEMALE</v>
      </c>
      <c r="D8" s="8"/>
      <c r="E8" s="8">
        <f>Swim!I8</f>
        <v>10</v>
      </c>
      <c r="F8" s="8">
        <f>Bike!H8</f>
        <v>2</v>
      </c>
      <c r="G8" s="8">
        <f>Run!H8</f>
        <v>12</v>
      </c>
      <c r="I8" s="8">
        <f t="shared" si="0"/>
        <v>24</v>
      </c>
      <c r="J8" s="6">
        <f t="shared" si="1"/>
        <v>7</v>
      </c>
      <c r="L8" s="7">
        <f>Swim!F8</f>
        <v>0.26408267499999999</v>
      </c>
      <c r="M8" s="7">
        <f>Bike!E8</f>
        <v>9.1</v>
      </c>
      <c r="N8" s="7">
        <f>Run!E8</f>
        <v>1.8</v>
      </c>
      <c r="P8" s="7">
        <f t="shared" si="2"/>
        <v>11.164082675</v>
      </c>
      <c r="Q8" s="5">
        <f t="shared" si="3"/>
        <v>10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x14ac:dyDescent="0.25">
      <c r="A9" s="8" t="str">
        <f>Registrants!A9</f>
        <v>Tausanovitch, Natalya</v>
      </c>
      <c r="B9" s="8">
        <f>Registrants!B9</f>
        <v>24</v>
      </c>
      <c r="C9" s="8" t="str">
        <f>Registrants!C9</f>
        <v>FEMALE</v>
      </c>
      <c r="D9" s="8"/>
      <c r="E9" s="8">
        <f>Swim!I9</f>
        <v>10</v>
      </c>
      <c r="F9" s="8">
        <f>Bike!H9</f>
        <v>9</v>
      </c>
      <c r="G9" s="8">
        <f>Run!H9</f>
        <v>11</v>
      </c>
      <c r="I9" s="8">
        <f t="shared" si="0"/>
        <v>30</v>
      </c>
      <c r="J9" s="6">
        <f t="shared" si="1"/>
        <v>11</v>
      </c>
      <c r="L9" s="7">
        <f>Swim!F9</f>
        <v>0.26408267499999999</v>
      </c>
      <c r="M9" s="7">
        <f>Bike!E9</f>
        <v>8</v>
      </c>
      <c r="N9" s="7">
        <f>Run!E9</f>
        <v>1.84</v>
      </c>
      <c r="P9" s="7">
        <f t="shared" si="2"/>
        <v>10.104082674999999</v>
      </c>
      <c r="Q9" s="5">
        <f t="shared" si="3"/>
        <v>5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x14ac:dyDescent="0.25">
      <c r="A10" s="8" t="str">
        <f>Registrants!A10</f>
        <v>Schmidt, Lori</v>
      </c>
      <c r="B10" s="8">
        <f>Registrants!B10</f>
        <v>30</v>
      </c>
      <c r="C10" s="8" t="str">
        <f>Registrants!C10</f>
        <v>FEMALE</v>
      </c>
      <c r="D10" s="8"/>
      <c r="E10" s="8">
        <f>Swim!I10</f>
        <v>7</v>
      </c>
      <c r="F10" s="8">
        <f>Bike!H10</f>
        <v>14</v>
      </c>
      <c r="G10" s="8">
        <f>Run!H10</f>
        <v>13</v>
      </c>
      <c r="I10" s="8">
        <f t="shared" si="0"/>
        <v>34</v>
      </c>
      <c r="J10" s="6">
        <f t="shared" si="1"/>
        <v>14</v>
      </c>
      <c r="L10" s="7">
        <f>Swim!F10</f>
        <v>0.29515122500000002</v>
      </c>
      <c r="M10" s="7">
        <f>Bike!E10</f>
        <v>6.3</v>
      </c>
      <c r="N10" s="7">
        <f>Run!E10</f>
        <v>1.68</v>
      </c>
      <c r="P10" s="7">
        <f t="shared" si="2"/>
        <v>8.2751512250000001</v>
      </c>
      <c r="Q10" s="5">
        <f t="shared" si="3"/>
        <v>1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x14ac:dyDescent="0.25">
      <c r="A11" s="8" t="str">
        <f>Registrants!A11</f>
        <v>Cumbo, Sarah</v>
      </c>
      <c r="B11" s="8">
        <f>Registrants!B11</f>
        <v>31</v>
      </c>
      <c r="C11" s="8" t="str">
        <f>Registrants!C11</f>
        <v>FEMALE</v>
      </c>
      <c r="D11" s="8"/>
      <c r="E11" s="8">
        <f>Swim!I11</f>
        <v>12</v>
      </c>
      <c r="F11" s="8">
        <f>Bike!H11</f>
        <v>1</v>
      </c>
      <c r="G11" s="8">
        <f>Run!H11</f>
        <v>1</v>
      </c>
      <c r="I11" s="8">
        <f t="shared" si="0"/>
        <v>14</v>
      </c>
      <c r="J11" s="6">
        <f t="shared" si="1"/>
        <v>3</v>
      </c>
      <c r="L11" s="7">
        <f>Swim!F11</f>
        <v>0.2485484</v>
      </c>
      <c r="M11" s="7">
        <f>Bike!E11</f>
        <v>10.1</v>
      </c>
      <c r="N11" s="7">
        <f>Run!E11</f>
        <v>2.63</v>
      </c>
      <c r="P11" s="7">
        <f t="shared" si="2"/>
        <v>12.978548400000001</v>
      </c>
      <c r="Q11" s="5">
        <f t="shared" si="3"/>
        <v>14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x14ac:dyDescent="0.25">
      <c r="A12" s="8" t="str">
        <f>Registrants!A12</f>
        <v>McCormack, Laura</v>
      </c>
      <c r="B12" s="8">
        <f>Registrants!B12</f>
        <v>34</v>
      </c>
      <c r="C12" s="8" t="str">
        <f>Registrants!C12</f>
        <v>FEMALE</v>
      </c>
      <c r="D12" s="8"/>
      <c r="E12" s="8">
        <f>Swim!I12</f>
        <v>4</v>
      </c>
      <c r="F12" s="8">
        <f>Bike!H12</f>
        <v>11</v>
      </c>
      <c r="G12" s="8">
        <f>Run!H12</f>
        <v>9</v>
      </c>
      <c r="I12" s="8">
        <f t="shared" si="0"/>
        <v>24</v>
      </c>
      <c r="J12" s="6">
        <f t="shared" si="1"/>
        <v>7</v>
      </c>
      <c r="L12" s="7">
        <f>Swim!F12</f>
        <v>0.40389115000000003</v>
      </c>
      <c r="M12" s="7">
        <f>Bike!E12</f>
        <v>7.5</v>
      </c>
      <c r="N12" s="7">
        <f>Run!E12</f>
        <v>2.0699999999999998</v>
      </c>
      <c r="P12" s="7">
        <f t="shared" si="2"/>
        <v>9.97389115</v>
      </c>
      <c r="Q12" s="5">
        <f t="shared" si="3"/>
        <v>4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x14ac:dyDescent="0.25">
      <c r="A13" s="8" t="str">
        <f>Registrants!A13</f>
        <v>Nasuti, Laura</v>
      </c>
      <c r="B13" s="8">
        <f>Registrants!B13</f>
        <v>36</v>
      </c>
      <c r="C13" s="8" t="str">
        <f>Registrants!C13</f>
        <v>FEMALE</v>
      </c>
      <c r="D13" s="8"/>
      <c r="E13" s="8">
        <f>Swim!I13</f>
        <v>7</v>
      </c>
      <c r="F13" s="8">
        <f>Bike!H13</f>
        <v>7</v>
      </c>
      <c r="G13" s="8">
        <f>Run!H13</f>
        <v>5</v>
      </c>
      <c r="I13" s="8">
        <f t="shared" si="0"/>
        <v>19</v>
      </c>
      <c r="J13" s="6">
        <f t="shared" si="1"/>
        <v>6</v>
      </c>
      <c r="L13" s="7">
        <f>Swim!F13</f>
        <v>0.29515122500000002</v>
      </c>
      <c r="M13" s="7">
        <f>Bike!E13</f>
        <v>8.1</v>
      </c>
      <c r="N13" s="7">
        <f>Run!E13</f>
        <v>2.21</v>
      </c>
      <c r="P13" s="7">
        <f t="shared" si="2"/>
        <v>10.605151225</v>
      </c>
      <c r="Q13" s="5">
        <f t="shared" si="3"/>
        <v>8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x14ac:dyDescent="0.25">
      <c r="A14" s="8" t="str">
        <f>Registrants!A14</f>
        <v>Wensley, Allison</v>
      </c>
      <c r="B14" s="8">
        <f>Registrants!B14</f>
        <v>36</v>
      </c>
      <c r="C14" s="8" t="str">
        <f>Registrants!C14</f>
        <v>FEMALE</v>
      </c>
      <c r="D14" s="8"/>
      <c r="E14" s="8">
        <f>Swim!I14</f>
        <v>1</v>
      </c>
      <c r="F14" s="8">
        <f>Bike!H14</f>
        <v>3</v>
      </c>
      <c r="G14" s="8">
        <f>Run!H14</f>
        <v>5</v>
      </c>
      <c r="I14" s="8">
        <f t="shared" si="0"/>
        <v>9</v>
      </c>
      <c r="J14" s="6">
        <f t="shared" si="1"/>
        <v>2</v>
      </c>
      <c r="L14" s="7">
        <f>Swim!F14</f>
        <v>0.54369962500000002</v>
      </c>
      <c r="M14" s="7">
        <f>Bike!E14</f>
        <v>8.8000000000000007</v>
      </c>
      <c r="N14" s="7">
        <f>Run!E14</f>
        <v>2.21</v>
      </c>
      <c r="P14" s="7">
        <f t="shared" si="2"/>
        <v>11.553699625</v>
      </c>
      <c r="Q14" s="5">
        <f t="shared" si="3"/>
        <v>12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x14ac:dyDescent="0.25">
      <c r="A15" s="8" t="str">
        <f>Registrants!A15</f>
        <v>Gundersen, Vanessa</v>
      </c>
      <c r="B15" s="8">
        <f>Registrants!B15</f>
        <v>37</v>
      </c>
      <c r="C15" s="8" t="str">
        <f>Registrants!C15</f>
        <v>FEMALE</v>
      </c>
      <c r="D15" s="8"/>
      <c r="E15" s="8">
        <f>Swim!I15</f>
        <v>5</v>
      </c>
      <c r="F15" s="8">
        <f>Bike!H15</f>
        <v>6</v>
      </c>
      <c r="G15" s="8">
        <f>Run!H15</f>
        <v>4</v>
      </c>
      <c r="I15" s="8">
        <f t="shared" si="0"/>
        <v>15</v>
      </c>
      <c r="J15" s="6">
        <f t="shared" si="1"/>
        <v>5</v>
      </c>
      <c r="L15" s="7">
        <f>Swim!F15</f>
        <v>0.32621977499999999</v>
      </c>
      <c r="M15" s="7">
        <f>Bike!E15</f>
        <v>8.1999999999999993</v>
      </c>
      <c r="N15" s="7">
        <f>Run!E15</f>
        <v>2.34</v>
      </c>
      <c r="P15" s="7">
        <f>SUM(L15:N15)</f>
        <v>10.866219774999999</v>
      </c>
      <c r="Q15" s="5">
        <f t="shared" si="3"/>
        <v>9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x14ac:dyDescent="0.25">
      <c r="A16" s="9"/>
      <c r="B16" s="9"/>
      <c r="C16" s="9"/>
      <c r="D16" s="9"/>
      <c r="E16" s="9"/>
      <c r="F16" s="9"/>
      <c r="G16" s="9"/>
      <c r="H16" s="9"/>
      <c r="I16" s="9"/>
      <c r="J16" s="10"/>
      <c r="K16" s="9"/>
      <c r="L16" s="11"/>
      <c r="M16" s="11"/>
      <c r="N16" s="11"/>
      <c r="O16" s="9"/>
      <c r="P16" s="11"/>
      <c r="Q16" s="10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x14ac:dyDescent="0.25">
      <c r="A17" s="8" t="str">
        <f>Registrants!A17</f>
        <v>Ortins, Sara</v>
      </c>
      <c r="B17" s="8">
        <f>Registrants!B17</f>
        <v>43</v>
      </c>
      <c r="C17" s="8" t="str">
        <f>Registrants!C17</f>
        <v>FEMALE</v>
      </c>
      <c r="D17" s="8"/>
      <c r="E17" s="8">
        <f>Swim!I17</f>
        <v>5</v>
      </c>
      <c r="F17" s="8">
        <f>Bike!H17</f>
        <v>9</v>
      </c>
      <c r="G17" s="8">
        <f>Run!H17</f>
        <v>3</v>
      </c>
      <c r="I17" s="8">
        <f t="shared" si="0"/>
        <v>17</v>
      </c>
      <c r="J17" s="6">
        <f>_xlfn.RANK.EQ(I17,$I$17:$I$33,1)</f>
        <v>5</v>
      </c>
      <c r="L17" s="7">
        <f>Swim!F17</f>
        <v>0.29515122500000002</v>
      </c>
      <c r="M17" s="7">
        <f>Bike!E17</f>
        <v>8.1</v>
      </c>
      <c r="N17" s="7">
        <f>Run!E17</f>
        <v>2.29</v>
      </c>
      <c r="P17" s="7">
        <f t="shared" ref="P17:P59" si="6">SUM(L17:N17)</f>
        <v>10.685151224999998</v>
      </c>
      <c r="Q17" s="5">
        <f>_xlfn.RANK.EQ(P17,$P$17:$P$33,1)</f>
        <v>10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x14ac:dyDescent="0.25">
      <c r="A18" s="8" t="str">
        <f>Registrants!A18</f>
        <v>Garofalo, Sara</v>
      </c>
      <c r="B18" s="8">
        <f>Registrants!B18</f>
        <v>44</v>
      </c>
      <c r="C18" s="8" t="str">
        <f>Registrants!C18</f>
        <v>FEMALE</v>
      </c>
      <c r="D18" s="8"/>
      <c r="E18" s="8">
        <f>Swim!I18</f>
        <v>8</v>
      </c>
      <c r="F18" s="8">
        <f>Bike!H18</f>
        <v>10</v>
      </c>
      <c r="G18" s="8">
        <f>Run!H18</f>
        <v>7</v>
      </c>
      <c r="I18" s="8">
        <f t="shared" ref="I18" si="7">SUM(E18:G18)</f>
        <v>25</v>
      </c>
      <c r="J18" s="6">
        <f t="shared" ref="J18:J32" si="8">_xlfn.RANK.EQ(I18,$I$17:$I$33,1)</f>
        <v>8</v>
      </c>
      <c r="K18" s="8"/>
      <c r="L18" s="7">
        <f>Swim!F18</f>
        <v>0.26408267499999999</v>
      </c>
      <c r="M18" s="7">
        <f>Bike!E18</f>
        <v>8</v>
      </c>
      <c r="N18" s="7">
        <f>Run!E18</f>
        <v>2.04</v>
      </c>
      <c r="P18" s="7">
        <f t="shared" ref="P18" si="9">SUM(L18:N18)</f>
        <v>10.304082675</v>
      </c>
      <c r="Q18" s="5">
        <f t="shared" ref="Q18:Q32" si="10">_xlfn.RANK.EQ(P18,$P$17:$P$33,1)</f>
        <v>8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x14ac:dyDescent="0.25">
      <c r="A19" s="8" t="str">
        <f>Registrants!A19</f>
        <v>Bach, Kristi</v>
      </c>
      <c r="B19" s="8">
        <f>Registrants!B19</f>
        <v>45</v>
      </c>
      <c r="C19" s="8" t="str">
        <f>Registrants!C19</f>
        <v>FEMALE</v>
      </c>
      <c r="D19" s="8"/>
      <c r="E19" s="8">
        <f>Swim!I19</f>
        <v>8</v>
      </c>
      <c r="F19" s="8">
        <f>Bike!H19</f>
        <v>12</v>
      </c>
      <c r="G19" s="8">
        <f>Run!H19</f>
        <v>12</v>
      </c>
      <c r="I19" s="8">
        <f t="shared" si="0"/>
        <v>32</v>
      </c>
      <c r="J19" s="6">
        <f t="shared" si="8"/>
        <v>13</v>
      </c>
      <c r="L19" s="7">
        <f>Swim!F19</f>
        <v>0.26408267499999999</v>
      </c>
      <c r="M19" s="7">
        <f>Bike!E19</f>
        <v>7.5</v>
      </c>
      <c r="N19" s="7">
        <f>Run!E19</f>
        <v>1.52</v>
      </c>
      <c r="P19" s="7">
        <f t="shared" si="6"/>
        <v>9.2840826750000005</v>
      </c>
      <c r="Q19" s="5">
        <f t="shared" si="10"/>
        <v>4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x14ac:dyDescent="0.25">
      <c r="A20" s="8" t="str">
        <f>Registrants!A20</f>
        <v>Razi-Thomas, Andrea</v>
      </c>
      <c r="B20" s="8">
        <f>Registrants!B20</f>
        <v>45</v>
      </c>
      <c r="C20" s="8" t="str">
        <f>Registrants!C20</f>
        <v>FEMALE</v>
      </c>
      <c r="D20" s="8"/>
      <c r="E20" s="8">
        <f>Swim!I20</f>
        <v>2</v>
      </c>
      <c r="F20" s="8">
        <f>Bike!H20</f>
        <v>6</v>
      </c>
      <c r="G20" s="8">
        <f>Run!H20</f>
        <v>6</v>
      </c>
      <c r="I20" s="8">
        <f t="shared" si="0"/>
        <v>14</v>
      </c>
      <c r="J20" s="6">
        <f t="shared" si="8"/>
        <v>4</v>
      </c>
      <c r="L20" s="7">
        <f>Swim!F20</f>
        <v>0.32621977499999999</v>
      </c>
      <c r="M20" s="7">
        <f>Bike!E20</f>
        <v>8.6999999999999993</v>
      </c>
      <c r="N20" s="7">
        <f>Run!E20</f>
        <v>2.0699999999999998</v>
      </c>
      <c r="P20" s="7">
        <f t="shared" si="6"/>
        <v>11.096219775</v>
      </c>
      <c r="Q20" s="5">
        <f t="shared" si="10"/>
        <v>12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x14ac:dyDescent="0.25">
      <c r="A21" s="8" t="str">
        <f>Registrants!A21</f>
        <v>Allison, Holly</v>
      </c>
      <c r="B21" s="8">
        <f>Registrants!B21</f>
        <v>48</v>
      </c>
      <c r="C21" s="8" t="str">
        <f>Registrants!C21</f>
        <v>FEMALE</v>
      </c>
      <c r="D21" s="8"/>
      <c r="E21" s="8">
        <f>Swim!I21</f>
        <v>1</v>
      </c>
      <c r="F21" s="8">
        <f>Bike!H21</f>
        <v>2</v>
      </c>
      <c r="G21" s="8">
        <f>Run!H21</f>
        <v>1</v>
      </c>
      <c r="I21" s="8">
        <f t="shared" si="0"/>
        <v>4</v>
      </c>
      <c r="J21" s="6">
        <f t="shared" si="8"/>
        <v>1</v>
      </c>
      <c r="L21" s="7">
        <f>Swim!F21</f>
        <v>0.38835687499999999</v>
      </c>
      <c r="M21" s="7">
        <f>Bike!E21</f>
        <v>9.6999999999999993</v>
      </c>
      <c r="N21" s="7">
        <f>Run!E21</f>
        <v>2.48</v>
      </c>
      <c r="P21" s="7">
        <f t="shared" si="6"/>
        <v>12.568356874999999</v>
      </c>
      <c r="Q21" s="5">
        <f t="shared" si="10"/>
        <v>15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x14ac:dyDescent="0.25">
      <c r="A22" s="8" t="str">
        <f>Registrants!A22</f>
        <v>Mangan, Meredith</v>
      </c>
      <c r="B22" s="8">
        <f>Registrants!B22</f>
        <v>50</v>
      </c>
      <c r="C22" s="8" t="str">
        <f>Registrants!C22</f>
        <v>FEMALE</v>
      </c>
      <c r="D22" s="8"/>
      <c r="E22" s="8">
        <f>Swim!I22</f>
        <v>10</v>
      </c>
      <c r="F22" s="8">
        <f>Bike!H22</f>
        <v>3</v>
      </c>
      <c r="G22" s="8">
        <f>Run!H22</f>
        <v>8</v>
      </c>
      <c r="I22" s="8">
        <f t="shared" si="0"/>
        <v>21</v>
      </c>
      <c r="J22" s="6">
        <f t="shared" si="8"/>
        <v>6</v>
      </c>
      <c r="L22" s="7">
        <f>Swim!F22</f>
        <v>0.2485484</v>
      </c>
      <c r="M22" s="7">
        <f>Bike!E22</f>
        <v>9.3000000000000007</v>
      </c>
      <c r="N22" s="7">
        <f>Run!E22</f>
        <v>1.96</v>
      </c>
      <c r="P22" s="7">
        <f t="shared" si="6"/>
        <v>11.508548400000002</v>
      </c>
      <c r="Q22" s="5">
        <f t="shared" si="10"/>
        <v>14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x14ac:dyDescent="0.25">
      <c r="A23" s="8" t="str">
        <f>Registrants!A23</f>
        <v>Walsh, Kathleen</v>
      </c>
      <c r="B23" s="8">
        <f>Registrants!B23</f>
        <v>52</v>
      </c>
      <c r="C23" s="8" t="str">
        <f>Registrants!C23</f>
        <v>FEMALE</v>
      </c>
      <c r="D23" s="8"/>
      <c r="E23" s="8">
        <f>Swim!I23</f>
        <v>3</v>
      </c>
      <c r="F23" s="8">
        <f>Bike!H23</f>
        <v>5</v>
      </c>
      <c r="G23" s="8">
        <f>Run!H23</f>
        <v>4</v>
      </c>
      <c r="I23" s="8">
        <f t="shared" si="0"/>
        <v>12</v>
      </c>
      <c r="J23" s="6">
        <f t="shared" si="8"/>
        <v>3</v>
      </c>
      <c r="L23" s="7">
        <f>Swim!F23</f>
        <v>0.3106855</v>
      </c>
      <c r="M23" s="7">
        <f>Bike!E23</f>
        <v>8.8000000000000007</v>
      </c>
      <c r="N23" s="7">
        <f>Run!E23</f>
        <v>2.1800000000000002</v>
      </c>
      <c r="P23" s="7">
        <f t="shared" si="6"/>
        <v>11.2906855</v>
      </c>
      <c r="Q23" s="5">
        <f t="shared" si="10"/>
        <v>13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x14ac:dyDescent="0.25">
      <c r="A24" s="8" t="str">
        <f>Registrants!A24</f>
        <v>Canney, Maureen</v>
      </c>
      <c r="B24" s="8">
        <f>Registrants!B24</f>
        <v>54</v>
      </c>
      <c r="C24" s="8" t="str">
        <f>Registrants!C24</f>
        <v>FEMALE</v>
      </c>
      <c r="D24" s="8"/>
      <c r="E24" s="8">
        <f>Swim!I24</f>
        <v>12</v>
      </c>
      <c r="F24" s="8">
        <f>Bike!H24</f>
        <v>7</v>
      </c>
      <c r="G24" s="8">
        <f>Run!H24</f>
        <v>11</v>
      </c>
      <c r="I24" s="8">
        <f t="shared" si="0"/>
        <v>30</v>
      </c>
      <c r="J24" s="6">
        <f t="shared" si="8"/>
        <v>12</v>
      </c>
      <c r="L24" s="7">
        <f>Swim!F24</f>
        <v>0.21747985</v>
      </c>
      <c r="M24" s="7">
        <f>Bike!E24</f>
        <v>8.6</v>
      </c>
      <c r="N24" s="7">
        <f>Run!E24</f>
        <v>1.56</v>
      </c>
      <c r="P24" s="7">
        <f t="shared" si="6"/>
        <v>10.37747985</v>
      </c>
      <c r="Q24" s="5">
        <f t="shared" si="10"/>
        <v>9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x14ac:dyDescent="0.25">
      <c r="A25" s="8" t="str">
        <f>Registrants!A25</f>
        <v>McGee, Maria</v>
      </c>
      <c r="B25" s="8">
        <f>Registrants!B25</f>
        <v>54</v>
      </c>
      <c r="C25" s="8" t="str">
        <f>Registrants!C25</f>
        <v>FEMALE</v>
      </c>
      <c r="D25" s="8"/>
      <c r="E25" s="8">
        <f>Swim!I25</f>
        <v>3</v>
      </c>
      <c r="F25" s="8">
        <f>Bike!H25</f>
        <v>8</v>
      </c>
      <c r="G25" s="8">
        <f>Run!H25</f>
        <v>13</v>
      </c>
      <c r="I25" s="8">
        <f t="shared" si="0"/>
        <v>24</v>
      </c>
      <c r="J25" s="6">
        <f t="shared" si="8"/>
        <v>7</v>
      </c>
      <c r="L25" s="7">
        <f>Swim!F25</f>
        <v>0.3106855</v>
      </c>
      <c r="M25" s="7">
        <f>Bike!E25</f>
        <v>8.3000000000000007</v>
      </c>
      <c r="N25" s="7">
        <f>Run!E25</f>
        <v>1.5</v>
      </c>
      <c r="P25" s="7">
        <f t="shared" si="6"/>
        <v>10.110685500000001</v>
      </c>
      <c r="Q25" s="5">
        <f t="shared" si="10"/>
        <v>7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x14ac:dyDescent="0.25">
      <c r="A26" s="8" t="str">
        <f>Registrants!A26</f>
        <v>Madden, Clare</v>
      </c>
      <c r="B26" s="8">
        <f>Registrants!B26</f>
        <v>55</v>
      </c>
      <c r="C26" s="8" t="str">
        <f>Registrants!C26</f>
        <v>FEMALE</v>
      </c>
      <c r="D26" s="8"/>
      <c r="E26" s="8">
        <f>Swim!I26</f>
        <v>5</v>
      </c>
      <c r="F26" s="8">
        <f>Bike!H26</f>
        <v>1</v>
      </c>
      <c r="G26" s="8">
        <f>Run!H26</f>
        <v>2</v>
      </c>
      <c r="I26" s="8">
        <f t="shared" si="0"/>
        <v>8</v>
      </c>
      <c r="J26" s="6">
        <f t="shared" si="8"/>
        <v>2</v>
      </c>
      <c r="L26" s="7">
        <f>Swim!F26</f>
        <v>0.29515122500000002</v>
      </c>
      <c r="M26" s="7">
        <f>Bike!E26</f>
        <v>10</v>
      </c>
      <c r="N26" s="7">
        <f>Run!E26</f>
        <v>2.33</v>
      </c>
      <c r="P26" s="7">
        <f t="shared" si="6"/>
        <v>12.625151225</v>
      </c>
      <c r="Q26" s="5">
        <f t="shared" si="10"/>
        <v>16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x14ac:dyDescent="0.25">
      <c r="A27" s="8" t="str">
        <f>Registrants!A27</f>
        <v>Ryan, Marcia</v>
      </c>
      <c r="B27" s="8">
        <f>Registrants!B27</f>
        <v>55</v>
      </c>
      <c r="C27" s="8" t="str">
        <f>Registrants!C27</f>
        <v>FEMALE</v>
      </c>
      <c r="D27" s="8"/>
      <c r="E27" s="8">
        <f>Swim!I27</f>
        <v>10</v>
      </c>
      <c r="F27" s="8">
        <f>Bike!H27</f>
        <v>13</v>
      </c>
      <c r="G27" s="8">
        <f>Run!H27</f>
        <v>5</v>
      </c>
      <c r="I27" s="8">
        <f t="shared" si="0"/>
        <v>28</v>
      </c>
      <c r="J27" s="6">
        <f t="shared" si="8"/>
        <v>11</v>
      </c>
      <c r="L27" s="7">
        <f>Swim!F27</f>
        <v>0.2485484</v>
      </c>
      <c r="M27" s="7">
        <f>Bike!E27</f>
        <v>7.2</v>
      </c>
      <c r="N27" s="7">
        <f>Run!E27</f>
        <v>2.1</v>
      </c>
      <c r="P27" s="7">
        <f t="shared" si="6"/>
        <v>9.5485483999999996</v>
      </c>
      <c r="Q27" s="5">
        <f t="shared" si="10"/>
        <v>5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x14ac:dyDescent="0.25">
      <c r="A28" s="8" t="str">
        <f>Registrants!A28</f>
        <v>Bates, Susie</v>
      </c>
      <c r="B28" s="8">
        <f>Registrants!B28</f>
        <v>58</v>
      </c>
      <c r="C28" s="8" t="str">
        <f>Registrants!C28</f>
        <v>FEMALE</v>
      </c>
      <c r="D28" s="8"/>
      <c r="E28" s="8"/>
      <c r="F28" s="8"/>
      <c r="G28" s="8"/>
      <c r="I28" s="8"/>
      <c r="L28" s="7">
        <f>Swim!F28</f>
        <v>0</v>
      </c>
      <c r="M28" s="7">
        <f>Bike!E28</f>
        <v>0</v>
      </c>
      <c r="N28" s="7">
        <f>Run!E28</f>
        <v>0</v>
      </c>
      <c r="P28" s="7">
        <f t="shared" si="6"/>
        <v>0</v>
      </c>
      <c r="Q28" s="5">
        <f t="shared" si="10"/>
        <v>1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x14ac:dyDescent="0.25">
      <c r="A29" s="8" t="str">
        <f>Registrants!A29</f>
        <v>Clough, Judy</v>
      </c>
      <c r="B29" s="8">
        <f>Registrants!B29</f>
        <v>60</v>
      </c>
      <c r="C29" s="8" t="str">
        <f>Registrants!C29</f>
        <v>FEMALE</v>
      </c>
      <c r="D29" s="8"/>
      <c r="E29" s="8">
        <f>Swim!I29</f>
        <v>5</v>
      </c>
      <c r="F29" s="8">
        <f>Bike!H29</f>
        <v>11</v>
      </c>
      <c r="G29" s="8">
        <f>Run!H29</f>
        <v>9</v>
      </c>
      <c r="I29" s="8">
        <f t="shared" si="0"/>
        <v>25</v>
      </c>
      <c r="J29" s="6">
        <f t="shared" si="8"/>
        <v>8</v>
      </c>
      <c r="L29" s="7">
        <f>Swim!F29</f>
        <v>0.29515122500000002</v>
      </c>
      <c r="M29" s="7">
        <f>Bike!E29</f>
        <v>7.8</v>
      </c>
      <c r="N29" s="7">
        <f>Run!E29</f>
        <v>1.68</v>
      </c>
      <c r="P29" s="7">
        <f t="shared" si="6"/>
        <v>9.7751512250000001</v>
      </c>
      <c r="Q29" s="5">
        <f t="shared" si="10"/>
        <v>6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x14ac:dyDescent="0.25">
      <c r="A30" s="8" t="str">
        <f>Registrants!A30</f>
        <v>Macdonald, Diane</v>
      </c>
      <c r="B30" s="8">
        <f>Registrants!B30</f>
        <v>63</v>
      </c>
      <c r="C30" s="8" t="str">
        <f>Registrants!C30</f>
        <v>FEMALE</v>
      </c>
      <c r="D30" s="8"/>
      <c r="E30" s="8">
        <f>Swim!I30</f>
        <v>13</v>
      </c>
      <c r="F30" s="8">
        <f>Bike!H30</f>
        <v>4</v>
      </c>
      <c r="G30" s="8">
        <f>Run!H30</f>
        <v>10</v>
      </c>
      <c r="I30" s="8">
        <f t="shared" si="0"/>
        <v>27</v>
      </c>
      <c r="J30" s="6">
        <f t="shared" si="8"/>
        <v>10</v>
      </c>
      <c r="L30" s="7">
        <f>Swim!F30</f>
        <v>0.20194557500000002</v>
      </c>
      <c r="M30" s="7">
        <f>Bike!E30</f>
        <v>8.9</v>
      </c>
      <c r="N30" s="7">
        <f>Run!E30</f>
        <v>1.6</v>
      </c>
      <c r="P30" s="7">
        <f t="shared" si="6"/>
        <v>10.701945575</v>
      </c>
      <c r="Q30" s="5">
        <f t="shared" si="10"/>
        <v>11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x14ac:dyDescent="0.25">
      <c r="A31" s="8" t="str">
        <f>Registrants!A31</f>
        <v>Pujo, Katherine</v>
      </c>
      <c r="B31" s="8">
        <f>Registrants!B31</f>
        <v>64</v>
      </c>
      <c r="C31" s="8" t="str">
        <f>Registrants!C31</f>
        <v>FEMALE</v>
      </c>
      <c r="D31" s="8"/>
      <c r="E31" s="8">
        <f>Swim!I31</f>
        <v>13</v>
      </c>
      <c r="F31" s="8">
        <f>Bike!H31</f>
        <v>14</v>
      </c>
      <c r="G31" s="8">
        <f>Run!H31</f>
        <v>14</v>
      </c>
      <c r="I31" s="8">
        <f t="shared" si="0"/>
        <v>41</v>
      </c>
      <c r="J31" s="6">
        <f t="shared" si="8"/>
        <v>14</v>
      </c>
      <c r="L31" s="7">
        <f>Swim!F31</f>
        <v>0.20194557500000002</v>
      </c>
      <c r="M31" s="7">
        <f>Bike!E31</f>
        <v>5.8</v>
      </c>
      <c r="N31" s="7">
        <f>Run!E31</f>
        <v>1.1200000000000001</v>
      </c>
      <c r="P31" s="7">
        <f t="shared" si="6"/>
        <v>7.1219455749999998</v>
      </c>
      <c r="Q31" s="5">
        <f t="shared" si="10"/>
        <v>3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x14ac:dyDescent="0.25">
      <c r="A32" s="8" t="str">
        <f>Registrants!A32</f>
        <v>Casey, Barbara</v>
      </c>
      <c r="B32" s="8">
        <f>Registrants!B32</f>
        <v>67</v>
      </c>
      <c r="C32" s="8" t="str">
        <f>Registrants!C32</f>
        <v>FEMALE</v>
      </c>
      <c r="D32" s="8"/>
      <c r="E32" s="8">
        <f>Swim!I32</f>
        <v>15</v>
      </c>
      <c r="F32" s="8">
        <f>Bike!H32</f>
        <v>15</v>
      </c>
      <c r="G32" s="8">
        <f>Run!H32</f>
        <v>15</v>
      </c>
      <c r="I32" s="8">
        <f t="shared" ref="I32" si="11">SUM(E32:G32)</f>
        <v>45</v>
      </c>
      <c r="J32" s="6">
        <f t="shared" si="8"/>
        <v>15</v>
      </c>
      <c r="K32" s="8"/>
      <c r="L32" s="7">
        <f>Swim!F32</f>
        <v>0.13980847500000002</v>
      </c>
      <c r="M32" s="7">
        <f>Bike!E32</f>
        <v>5.5</v>
      </c>
      <c r="N32" s="7">
        <f>Run!E32</f>
        <v>0.59</v>
      </c>
      <c r="P32" s="7">
        <f t="shared" ref="P32" si="12">SUM(L32:N32)</f>
        <v>6.2298084749999996</v>
      </c>
      <c r="Q32" s="5">
        <f t="shared" si="10"/>
        <v>2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17" x14ac:dyDescent="0.25">
      <c r="A33" s="9"/>
      <c r="B33" s="9"/>
      <c r="C33" s="9"/>
      <c r="D33" s="9"/>
      <c r="E33" s="9"/>
      <c r="F33" s="9"/>
      <c r="G33" s="9"/>
      <c r="H33" s="9"/>
      <c r="I33" s="9"/>
      <c r="J33" s="10"/>
      <c r="K33" s="9"/>
      <c r="L33" s="11"/>
      <c r="M33" s="11"/>
      <c r="N33" s="11"/>
      <c r="O33" s="9"/>
      <c r="P33" s="11"/>
      <c r="Q33" s="10"/>
    </row>
    <row r="34" spans="1:17" x14ac:dyDescent="0.25">
      <c r="A34" s="8" t="str">
        <f>Registrants!A34</f>
        <v>Medina, Jose</v>
      </c>
      <c r="B34" s="8">
        <f>Registrants!B34</f>
        <v>22</v>
      </c>
      <c r="C34" s="8" t="str">
        <f>Registrants!C34</f>
        <v>MALE</v>
      </c>
      <c r="D34" s="8"/>
      <c r="E34" s="8">
        <f>Swim!I34</f>
        <v>6</v>
      </c>
      <c r="F34" s="8">
        <f>Bike!H34</f>
        <v>9</v>
      </c>
      <c r="G34" s="8">
        <f>Run!H34</f>
        <v>8</v>
      </c>
      <c r="I34" s="8">
        <f t="shared" si="0"/>
        <v>23</v>
      </c>
      <c r="J34" s="6">
        <f>_xlfn.RANK.EQ(I34,$I$34:$I$44,1)</f>
        <v>8</v>
      </c>
      <c r="L34" s="7">
        <f>Swim!F34</f>
        <v>0.3106855</v>
      </c>
      <c r="M34" s="7">
        <f>Bike!E34</f>
        <v>8</v>
      </c>
      <c r="N34" s="7">
        <f>Run!E34</f>
        <v>2.2599999999999998</v>
      </c>
      <c r="P34" s="7">
        <f t="shared" si="6"/>
        <v>10.5706855</v>
      </c>
      <c r="Q34" s="5">
        <f>_xlfn.RANK.EQ(P34,$P$34:$P$44,1)</f>
        <v>3</v>
      </c>
    </row>
    <row r="35" spans="1:17" x14ac:dyDescent="0.25">
      <c r="A35" s="8" t="str">
        <f>Registrants!A35</f>
        <v>Cadle, Paul</v>
      </c>
      <c r="B35" s="8">
        <f>Registrants!B35</f>
        <v>24</v>
      </c>
      <c r="C35" s="8" t="str">
        <f>Registrants!C35</f>
        <v>MALE</v>
      </c>
      <c r="D35" s="8"/>
      <c r="E35" s="8">
        <f>Swim!I35</f>
        <v>1</v>
      </c>
      <c r="F35" s="8">
        <f>Bike!H35</f>
        <v>1</v>
      </c>
      <c r="G35" s="8">
        <f>Run!H35</f>
        <v>4</v>
      </c>
      <c r="I35" s="8">
        <f t="shared" si="0"/>
        <v>6</v>
      </c>
      <c r="J35" s="6">
        <f t="shared" ref="J35:J43" si="13">_xlfn.RANK.EQ(I35,$I$34:$I$44,1)</f>
        <v>1</v>
      </c>
      <c r="L35" s="7">
        <f>Swim!F35</f>
        <v>0.35728832500000002</v>
      </c>
      <c r="M35" s="7">
        <f>Bike!E35</f>
        <v>11</v>
      </c>
      <c r="N35" s="7">
        <f>Run!E35</f>
        <v>2.4</v>
      </c>
      <c r="P35" s="7">
        <f t="shared" si="6"/>
        <v>13.757288325000001</v>
      </c>
      <c r="Q35" s="5">
        <f t="shared" ref="Q35:Q43" si="14">_xlfn.RANK.EQ(P35,$P$34:$P$44,1)</f>
        <v>10</v>
      </c>
    </row>
    <row r="36" spans="1:17" x14ac:dyDescent="0.25">
      <c r="A36" s="8" t="str">
        <f>Registrants!A36</f>
        <v>Lamson, Andrew</v>
      </c>
      <c r="B36" s="8">
        <f>Registrants!B36</f>
        <v>24</v>
      </c>
      <c r="C36" s="8" t="str">
        <f>Registrants!C36</f>
        <v>MALE</v>
      </c>
      <c r="D36" s="8"/>
      <c r="E36" s="8">
        <f>Swim!I36</f>
        <v>8</v>
      </c>
      <c r="F36" s="8">
        <f>Bike!H36</f>
        <v>10</v>
      </c>
      <c r="G36" s="8">
        <f>Run!H36</f>
        <v>10</v>
      </c>
      <c r="I36" s="8">
        <f t="shared" si="0"/>
        <v>28</v>
      </c>
      <c r="J36" s="6">
        <f t="shared" si="13"/>
        <v>10</v>
      </c>
      <c r="L36" s="7">
        <f>Swim!F36</f>
        <v>0.27961695000000003</v>
      </c>
      <c r="M36" s="7">
        <f>Bike!E36</f>
        <v>7.3</v>
      </c>
      <c r="N36" s="7">
        <f>Run!E36</f>
        <v>1.84</v>
      </c>
      <c r="P36" s="7">
        <f t="shared" si="6"/>
        <v>9.41961695</v>
      </c>
      <c r="Q36" s="5">
        <f t="shared" si="14"/>
        <v>1</v>
      </c>
    </row>
    <row r="37" spans="1:17" x14ac:dyDescent="0.25">
      <c r="A37" s="8" t="str">
        <f>Registrants!A37</f>
        <v>Levin, Andrew</v>
      </c>
      <c r="B37" s="8">
        <f>Registrants!B37</f>
        <v>25</v>
      </c>
      <c r="C37" s="8" t="str">
        <f>Registrants!C37</f>
        <v>MALE</v>
      </c>
      <c r="D37" s="8"/>
      <c r="E37" s="8">
        <f>Swim!I37</f>
        <v>7</v>
      </c>
      <c r="F37" s="8">
        <f>Bike!H37</f>
        <v>3</v>
      </c>
      <c r="G37" s="8">
        <f>Run!H37</f>
        <v>4</v>
      </c>
      <c r="I37" s="8">
        <f t="shared" si="0"/>
        <v>14</v>
      </c>
      <c r="J37" s="6">
        <f t="shared" si="13"/>
        <v>7</v>
      </c>
      <c r="L37" s="7">
        <f>Swim!F37</f>
        <v>0.29515122500000002</v>
      </c>
      <c r="M37" s="7">
        <f>Bike!E37</f>
        <v>10.4</v>
      </c>
      <c r="N37" s="7">
        <f>Run!E37</f>
        <v>2.4</v>
      </c>
      <c r="P37" s="7">
        <f t="shared" si="6"/>
        <v>13.095151225</v>
      </c>
      <c r="Q37" s="5">
        <f t="shared" si="14"/>
        <v>7</v>
      </c>
    </row>
    <row r="38" spans="1:17" x14ac:dyDescent="0.25">
      <c r="A38" s="8" t="str">
        <f>Registrants!A38</f>
        <v>Kilduff, Derek</v>
      </c>
      <c r="B38" s="8">
        <f>Registrants!B38</f>
        <v>36</v>
      </c>
      <c r="C38" s="8" t="str">
        <f>Registrants!C38</f>
        <v>MALE</v>
      </c>
      <c r="D38" s="8"/>
      <c r="E38" s="8">
        <f>Swim!I38</f>
        <v>10</v>
      </c>
      <c r="F38" s="8">
        <f>Bike!H38</f>
        <v>8</v>
      </c>
      <c r="G38" s="8">
        <f>Run!H38</f>
        <v>9</v>
      </c>
      <c r="I38" s="8">
        <f t="shared" si="0"/>
        <v>27</v>
      </c>
      <c r="J38" s="6">
        <f t="shared" si="13"/>
        <v>9</v>
      </c>
      <c r="L38" s="7">
        <f>Swim!F38</f>
        <v>0.23301412500000002</v>
      </c>
      <c r="M38" s="7">
        <f>Bike!E38</f>
        <v>8.1</v>
      </c>
      <c r="N38" s="7">
        <f>Run!E38</f>
        <v>2</v>
      </c>
      <c r="P38" s="7">
        <f t="shared" si="6"/>
        <v>10.333014125</v>
      </c>
      <c r="Q38" s="5">
        <f t="shared" si="14"/>
        <v>2</v>
      </c>
    </row>
    <row r="39" spans="1:17" x14ac:dyDescent="0.25">
      <c r="A39" s="8" t="str">
        <f>Registrants!A39</f>
        <v>Vanne, Michael</v>
      </c>
      <c r="B39" s="8">
        <f>Registrants!B39</f>
        <v>37</v>
      </c>
      <c r="C39" s="8" t="str">
        <f>Registrants!C39</f>
        <v>MALE</v>
      </c>
      <c r="D39" s="8"/>
      <c r="E39" s="8">
        <f>Swim!I39</f>
        <v>9</v>
      </c>
      <c r="F39" s="8">
        <f>Bike!H39</f>
        <v>3</v>
      </c>
      <c r="G39" s="8">
        <f>Run!H39</f>
        <v>1</v>
      </c>
      <c r="I39" s="8">
        <f t="shared" si="0"/>
        <v>13</v>
      </c>
      <c r="J39" s="6">
        <f t="shared" si="13"/>
        <v>6</v>
      </c>
      <c r="L39" s="7">
        <f>Swim!F39</f>
        <v>0.2485484</v>
      </c>
      <c r="M39" s="7">
        <f>Bike!E39</f>
        <v>10.4</v>
      </c>
      <c r="N39" s="7">
        <f>Run!E39</f>
        <v>2.78</v>
      </c>
      <c r="P39" s="7">
        <f t="shared" si="6"/>
        <v>13.4285484</v>
      </c>
      <c r="Q39" s="5">
        <f t="shared" si="14"/>
        <v>8</v>
      </c>
    </row>
    <row r="40" spans="1:17" x14ac:dyDescent="0.25">
      <c r="A40" s="8" t="str">
        <f>Registrants!A40</f>
        <v>Michaelsen, Garrett</v>
      </c>
      <c r="B40" s="8">
        <f>Registrants!B40</f>
        <v>38</v>
      </c>
      <c r="C40" s="8" t="str">
        <f>Registrants!C40</f>
        <v>MALE</v>
      </c>
      <c r="D40" s="8"/>
      <c r="E40" s="8">
        <f>Swim!I40</f>
        <v>3</v>
      </c>
      <c r="F40" s="8">
        <f>Bike!H40</f>
        <v>1</v>
      </c>
      <c r="G40" s="8">
        <f>Run!H40</f>
        <v>6</v>
      </c>
      <c r="I40" s="8">
        <f t="shared" si="0"/>
        <v>10</v>
      </c>
      <c r="J40" s="6">
        <f t="shared" si="13"/>
        <v>2</v>
      </c>
      <c r="L40" s="7">
        <f>Swim!F40</f>
        <v>0.32621977499999999</v>
      </c>
      <c r="M40" s="7">
        <f>Bike!E40</f>
        <v>11</v>
      </c>
      <c r="N40" s="7">
        <f>Run!E40</f>
        <v>2.34</v>
      </c>
      <c r="P40" s="7">
        <f t="shared" si="6"/>
        <v>13.666219775</v>
      </c>
      <c r="Q40" s="5">
        <f t="shared" si="14"/>
        <v>9</v>
      </c>
    </row>
    <row r="41" spans="1:17" x14ac:dyDescent="0.25">
      <c r="A41" s="8" t="str">
        <f>Registrants!A41</f>
        <v>English, Matthew</v>
      </c>
      <c r="B41" s="8">
        <f>Registrants!B41</f>
        <v>39</v>
      </c>
      <c r="C41" s="8" t="str">
        <f>Registrants!C41</f>
        <v>MALE</v>
      </c>
      <c r="D41" s="8"/>
      <c r="E41" s="8">
        <f>Swim!I41</f>
        <v>2</v>
      </c>
      <c r="F41" s="8">
        <f>Bike!H41</f>
        <v>3</v>
      </c>
      <c r="G41" s="8">
        <f>Run!H41</f>
        <v>7</v>
      </c>
      <c r="I41" s="8">
        <f t="shared" si="0"/>
        <v>12</v>
      </c>
      <c r="J41" s="6">
        <f t="shared" si="13"/>
        <v>4</v>
      </c>
      <c r="L41" s="7">
        <f>Swim!F41</f>
        <v>0.34175405000000003</v>
      </c>
      <c r="M41" s="7">
        <f>Bike!E41</f>
        <v>10.4</v>
      </c>
      <c r="N41" s="7">
        <f>Run!E41</f>
        <v>2.33</v>
      </c>
      <c r="P41" s="7">
        <f t="shared" si="6"/>
        <v>13.071754050000001</v>
      </c>
      <c r="Q41" s="5">
        <f t="shared" si="14"/>
        <v>6</v>
      </c>
    </row>
    <row r="42" spans="1:17" x14ac:dyDescent="0.25">
      <c r="A42" s="8" t="str">
        <f>Registrants!A42</f>
        <v>McCarty, Robert</v>
      </c>
      <c r="B42" s="8">
        <f>Registrants!B42</f>
        <v>39</v>
      </c>
      <c r="C42" s="8" t="str">
        <f>Registrants!C42</f>
        <v>MALE</v>
      </c>
      <c r="D42" s="8"/>
      <c r="E42" s="8">
        <f>Swim!I42</f>
        <v>3</v>
      </c>
      <c r="F42" s="8">
        <f>Bike!H42</f>
        <v>7</v>
      </c>
      <c r="G42" s="8">
        <f>Run!H42</f>
        <v>2</v>
      </c>
      <c r="I42" s="8">
        <f t="shared" ref="I42" si="15">SUM(E42:G42)</f>
        <v>12</v>
      </c>
      <c r="J42" s="6">
        <f t="shared" si="13"/>
        <v>4</v>
      </c>
      <c r="K42" s="8"/>
      <c r="L42" s="7">
        <f>Swim!F42</f>
        <v>0.32621977499999999</v>
      </c>
      <c r="M42" s="7">
        <f>Bike!E42</f>
        <v>8.3000000000000007</v>
      </c>
      <c r="N42" s="7">
        <f>Run!E42</f>
        <v>2.5</v>
      </c>
      <c r="P42" s="7">
        <f t="shared" ref="P42" si="16">SUM(L42:N42)</f>
        <v>11.126219775000001</v>
      </c>
      <c r="Q42" s="5">
        <f t="shared" si="14"/>
        <v>4</v>
      </c>
    </row>
    <row r="43" spans="1:17" x14ac:dyDescent="0.25">
      <c r="A43" s="8" t="str">
        <f>Registrants!A43</f>
        <v>Lanning, Chris</v>
      </c>
      <c r="B43" s="8">
        <f>Registrants!B43</f>
        <v>39</v>
      </c>
      <c r="C43" s="8" t="str">
        <f>Registrants!C43</f>
        <v>MALE</v>
      </c>
      <c r="D43" s="8"/>
      <c r="E43" s="8">
        <f>Swim!I43</f>
        <v>3</v>
      </c>
      <c r="F43" s="8">
        <f>Bike!H43</f>
        <v>6</v>
      </c>
      <c r="G43" s="8">
        <f>Run!H43</f>
        <v>2</v>
      </c>
      <c r="I43" s="8">
        <f t="shared" si="0"/>
        <v>11</v>
      </c>
      <c r="J43" s="6">
        <f t="shared" si="13"/>
        <v>3</v>
      </c>
      <c r="L43" s="7">
        <f>Swim!F43</f>
        <v>0.32621977499999999</v>
      </c>
      <c r="M43" s="7">
        <f>Bike!E43</f>
        <v>8.5</v>
      </c>
      <c r="N43" s="7">
        <f>Run!E43</f>
        <v>2.5</v>
      </c>
      <c r="P43" s="7">
        <f t="shared" si="6"/>
        <v>11.326219775</v>
      </c>
      <c r="Q43" s="5">
        <f t="shared" si="14"/>
        <v>5</v>
      </c>
    </row>
    <row r="44" spans="1:17" x14ac:dyDescent="0.25">
      <c r="A44" s="9"/>
      <c r="B44" s="9"/>
      <c r="C44" s="9"/>
      <c r="D44" s="9"/>
      <c r="E44" s="9"/>
      <c r="F44" s="9"/>
      <c r="G44" s="9"/>
      <c r="H44" s="9"/>
      <c r="I44" s="9"/>
      <c r="J44" s="10"/>
      <c r="K44" s="9"/>
      <c r="L44" s="11"/>
      <c r="M44" s="11"/>
      <c r="N44" s="11"/>
      <c r="O44" s="9"/>
      <c r="P44" s="11"/>
      <c r="Q44" s="10"/>
    </row>
    <row r="45" spans="1:17" x14ac:dyDescent="0.25">
      <c r="A45" s="8" t="str">
        <f>Registrants!A45</f>
        <v>Palen, Joshua</v>
      </c>
      <c r="B45" s="8">
        <f>Registrants!B45</f>
        <v>40</v>
      </c>
      <c r="C45" s="8" t="str">
        <f>Registrants!C45</f>
        <v>MALE</v>
      </c>
      <c r="D45" s="8"/>
      <c r="E45" s="8">
        <f>Swim!I45</f>
        <v>1</v>
      </c>
      <c r="F45" s="8">
        <f>Bike!H45</f>
        <v>3</v>
      </c>
      <c r="G45" s="8">
        <f>Run!H45</f>
        <v>4</v>
      </c>
      <c r="I45" s="8">
        <f t="shared" si="0"/>
        <v>8</v>
      </c>
      <c r="J45" s="6">
        <f>_xlfn.RANK.EQ(I45,$I$45:$I$56,1)</f>
        <v>1</v>
      </c>
      <c r="L45" s="7">
        <f>Swim!F45</f>
        <v>0.38835687499999999</v>
      </c>
      <c r="M45" s="7">
        <f>Bike!E45</f>
        <v>10.8</v>
      </c>
      <c r="N45" s="7">
        <f>Run!E45</f>
        <v>2.3199999999999998</v>
      </c>
      <c r="P45" s="7">
        <f t="shared" si="6"/>
        <v>13.508356875</v>
      </c>
      <c r="Q45" s="5">
        <f>_xlfn.RANK.EQ(P45,$P$45:$P$56,1)</f>
        <v>10</v>
      </c>
    </row>
    <row r="46" spans="1:17" x14ac:dyDescent="0.25">
      <c r="A46" s="8" t="str">
        <f>Registrants!A46</f>
        <v>DiGregorio, Stephen</v>
      </c>
      <c r="B46" s="8">
        <f>Registrants!B46</f>
        <v>47</v>
      </c>
      <c r="C46" s="8" t="str">
        <f>Registrants!C46</f>
        <v>MALE</v>
      </c>
      <c r="D46" s="8"/>
      <c r="E46" s="8">
        <f>Swim!I46</f>
        <v>7</v>
      </c>
      <c r="F46" s="8">
        <f>Bike!H46</f>
        <v>7</v>
      </c>
      <c r="G46" s="8">
        <f>Run!H46</f>
        <v>5</v>
      </c>
      <c r="I46" s="8">
        <f t="shared" si="0"/>
        <v>19</v>
      </c>
      <c r="J46" s="6">
        <f>_xlfn.RANK.EQ(I46,$I$45:$I$56,1)</f>
        <v>7</v>
      </c>
      <c r="L46" s="7">
        <f>Swim!F46</f>
        <v>0.2485484</v>
      </c>
      <c r="M46" s="7">
        <f>Bike!E46</f>
        <v>9.6</v>
      </c>
      <c r="N46" s="7">
        <f>Run!E46</f>
        <v>2.08</v>
      </c>
      <c r="P46" s="7">
        <f t="shared" si="6"/>
        <v>11.9285484</v>
      </c>
      <c r="Q46" s="5">
        <f>_xlfn.RANK.EQ(P46,$P$45:$P$56,1)</f>
        <v>6</v>
      </c>
    </row>
    <row r="47" spans="1:17" x14ac:dyDescent="0.25">
      <c r="A47" s="8" t="str">
        <f>Registrants!A47</f>
        <v>McDowell, Sean</v>
      </c>
      <c r="B47" s="8">
        <f>Registrants!B47</f>
        <v>47</v>
      </c>
      <c r="C47" s="8" t="str">
        <f>Registrants!C47</f>
        <v>MALE</v>
      </c>
      <c r="D47" s="8"/>
      <c r="E47" s="8"/>
      <c r="F47" s="8"/>
      <c r="G47" s="8"/>
      <c r="I47" s="8"/>
      <c r="L47" s="7">
        <f>Swim!F47</f>
        <v>0</v>
      </c>
      <c r="M47" s="7">
        <f>Bike!E47</f>
        <v>0</v>
      </c>
      <c r="N47" s="7">
        <f>Run!E47</f>
        <v>0</v>
      </c>
      <c r="P47" s="7">
        <f t="shared" si="6"/>
        <v>0</v>
      </c>
      <c r="Q47" s="5">
        <f>_xlfn.RANK.EQ(P47,$P$45:$P$56,1)</f>
        <v>1</v>
      </c>
    </row>
    <row r="48" spans="1:17" x14ac:dyDescent="0.25">
      <c r="A48" s="8" t="str">
        <f>Registrants!A48</f>
        <v>Drew, Justin</v>
      </c>
      <c r="B48" s="8">
        <f>Registrants!B48</f>
        <v>48</v>
      </c>
      <c r="C48" s="8" t="str">
        <f>Registrants!C48</f>
        <v>MALE</v>
      </c>
      <c r="D48" s="8"/>
      <c r="E48" s="8">
        <f>Swim!I48</f>
        <v>5</v>
      </c>
      <c r="F48" s="8">
        <f>Bike!H48</f>
        <v>6</v>
      </c>
      <c r="G48" s="8">
        <f>Run!H48</f>
        <v>2</v>
      </c>
      <c r="I48" s="8">
        <f t="shared" si="0"/>
        <v>13</v>
      </c>
      <c r="J48" s="6">
        <f>_xlfn.RANK.EQ(I48,$I$45:$I$56,1)</f>
        <v>5</v>
      </c>
      <c r="L48" s="7">
        <f>Swim!F48</f>
        <v>0.27961695000000003</v>
      </c>
      <c r="M48" s="7">
        <f>Bike!E48</f>
        <v>10</v>
      </c>
      <c r="N48" s="7">
        <f>Run!E48</f>
        <v>2.62</v>
      </c>
      <c r="P48" s="7">
        <f t="shared" si="6"/>
        <v>12.899616949999999</v>
      </c>
      <c r="Q48" s="5">
        <f>_xlfn.RANK.EQ(P48,$P$45:$P$56,1)</f>
        <v>8</v>
      </c>
    </row>
    <row r="49" spans="1:17" x14ac:dyDescent="0.25">
      <c r="A49" s="8" t="str">
        <f>Registrants!A49</f>
        <v>Fugere, Scott</v>
      </c>
      <c r="B49" s="8">
        <f>Registrants!B49</f>
        <v>48</v>
      </c>
      <c r="C49" s="8" t="str">
        <f>Registrants!C49</f>
        <v>MALE</v>
      </c>
      <c r="D49" s="8"/>
      <c r="E49" s="8">
        <f>Swim!I49</f>
        <v>7</v>
      </c>
      <c r="F49" s="8">
        <f>Bike!H49</f>
        <v>8</v>
      </c>
      <c r="G49" s="8">
        <f>Run!H49</f>
        <v>7</v>
      </c>
      <c r="I49" s="8">
        <f t="shared" si="0"/>
        <v>22</v>
      </c>
      <c r="J49" s="6">
        <f>_xlfn.RANK.EQ(I49,$I$45:$I$56,1)</f>
        <v>8</v>
      </c>
      <c r="L49" s="7">
        <f>Swim!F49</f>
        <v>0.2485484</v>
      </c>
      <c r="M49" s="7">
        <f>Bike!E49</f>
        <v>9.4</v>
      </c>
      <c r="N49" s="7">
        <f>Run!E49</f>
        <v>1.8</v>
      </c>
      <c r="P49" s="7">
        <f t="shared" si="6"/>
        <v>11.448548400000002</v>
      </c>
      <c r="Q49" s="5">
        <f>_xlfn.RANK.EQ(P49,$P$45:$P$56,1)</f>
        <v>4</v>
      </c>
    </row>
    <row r="50" spans="1:17" x14ac:dyDescent="0.25">
      <c r="A50" s="8" t="str">
        <f>Registrants!A50</f>
        <v>Casey, Donal</v>
      </c>
      <c r="B50" s="8">
        <f>Registrants!B50</f>
        <v>49</v>
      </c>
      <c r="C50" s="8" t="str">
        <f>Registrants!C50</f>
        <v>MALE</v>
      </c>
      <c r="D50" s="8"/>
      <c r="E50" s="8">
        <f>Swim!I50</f>
        <v>5</v>
      </c>
      <c r="F50" s="8">
        <f>Bike!H50</f>
        <v>1</v>
      </c>
      <c r="G50" s="8">
        <f>Run!H50</f>
        <v>3</v>
      </c>
      <c r="I50" s="8">
        <f t="shared" si="0"/>
        <v>9</v>
      </c>
      <c r="J50" s="6">
        <f>_xlfn.RANK.EQ(I50,$I$45:$I$56,1)</f>
        <v>3</v>
      </c>
      <c r="L50" s="7">
        <f>Swim!F50</f>
        <v>0.27961695000000003</v>
      </c>
      <c r="M50" s="7">
        <f>Bike!E50</f>
        <v>11.4</v>
      </c>
      <c r="N50" s="7">
        <f>Run!E50</f>
        <v>2.59</v>
      </c>
      <c r="P50" s="7">
        <f t="shared" si="6"/>
        <v>14.26961695</v>
      </c>
      <c r="Q50" s="5">
        <f>_xlfn.RANK.EQ(P50,$P$45:$P$56,1)</f>
        <v>11</v>
      </c>
    </row>
    <row r="51" spans="1:17" x14ac:dyDescent="0.25">
      <c r="A51" s="8" t="str">
        <f>Registrants!A51</f>
        <v>Ferullo, Rick</v>
      </c>
      <c r="B51" s="8">
        <f>Registrants!B51</f>
        <v>57</v>
      </c>
      <c r="C51" s="8" t="str">
        <f>Registrants!C51</f>
        <v>MALE</v>
      </c>
      <c r="D51" s="8"/>
      <c r="E51" s="8">
        <f>Swim!I51</f>
        <v>3</v>
      </c>
      <c r="F51" s="8">
        <f>Bike!H51</f>
        <v>4</v>
      </c>
      <c r="G51" s="8">
        <f>Run!H51</f>
        <v>1</v>
      </c>
      <c r="I51" s="8">
        <f t="shared" si="0"/>
        <v>8</v>
      </c>
      <c r="J51" s="6">
        <f>_xlfn.RANK.EQ(I51,$I$45:$I$56,1)</f>
        <v>1</v>
      </c>
      <c r="L51" s="7">
        <f>Swim!F51</f>
        <v>0.34175405000000003</v>
      </c>
      <c r="M51" s="7">
        <f>Bike!E51</f>
        <v>10.1</v>
      </c>
      <c r="N51" s="7">
        <f>Run!E51</f>
        <v>2.65</v>
      </c>
      <c r="P51" s="7">
        <f t="shared" si="6"/>
        <v>13.09175405</v>
      </c>
      <c r="Q51" s="5">
        <f>_xlfn.RANK.EQ(P51,$P$45:$P$56,1)</f>
        <v>9</v>
      </c>
    </row>
    <row r="52" spans="1:17" x14ac:dyDescent="0.25">
      <c r="A52" s="8" t="str">
        <f>Registrants!A52</f>
        <v>patnaude, david</v>
      </c>
      <c r="B52" s="8">
        <f>Registrants!B52</f>
        <v>58</v>
      </c>
      <c r="C52" s="8" t="str">
        <f>Registrants!C52</f>
        <v>MALE</v>
      </c>
      <c r="D52" s="8"/>
      <c r="E52" s="8">
        <f>Swim!I52</f>
        <v>4</v>
      </c>
      <c r="F52" s="8">
        <f>Bike!H52</f>
        <v>4</v>
      </c>
      <c r="G52" s="8">
        <f>Run!H52</f>
        <v>9</v>
      </c>
      <c r="I52" s="8">
        <f t="shared" si="0"/>
        <v>17</v>
      </c>
      <c r="J52" s="6">
        <f>_xlfn.RANK.EQ(I52,$I$45:$I$56,1)</f>
        <v>6</v>
      </c>
      <c r="L52" s="7">
        <f>Swim!F52</f>
        <v>0.3106855</v>
      </c>
      <c r="M52" s="7">
        <f>Bike!E52</f>
        <v>10.1</v>
      </c>
      <c r="N52" s="7">
        <f>Run!E52</f>
        <v>1.33</v>
      </c>
      <c r="P52" s="7">
        <f t="shared" si="6"/>
        <v>11.7406855</v>
      </c>
      <c r="Q52" s="5">
        <f>_xlfn.RANK.EQ(P52,$P$45:$P$56,1)</f>
        <v>5</v>
      </c>
    </row>
    <row r="53" spans="1:17" x14ac:dyDescent="0.25">
      <c r="A53" s="8" t="str">
        <f>Registrants!A53</f>
        <v>Fish, Ted</v>
      </c>
      <c r="B53" s="8">
        <f>Registrants!B53</f>
        <v>59</v>
      </c>
      <c r="C53" s="8" t="str">
        <f>Registrants!C53</f>
        <v>MALE</v>
      </c>
      <c r="D53" s="8"/>
      <c r="E53" s="8"/>
      <c r="F53" s="8"/>
      <c r="G53" s="8"/>
      <c r="I53" s="8"/>
      <c r="L53" s="7">
        <f>Swim!F53</f>
        <v>0</v>
      </c>
      <c r="M53" s="7">
        <f>Bike!E53</f>
        <v>0</v>
      </c>
      <c r="N53" s="7">
        <f>Run!E53</f>
        <v>0</v>
      </c>
      <c r="P53" s="7">
        <f t="shared" si="6"/>
        <v>0</v>
      </c>
      <c r="Q53" s="5">
        <f>_xlfn.RANK.EQ(P53,$P$45:$P$56,1)</f>
        <v>1</v>
      </c>
    </row>
    <row r="54" spans="1:17" x14ac:dyDescent="0.25">
      <c r="A54" s="8" t="str">
        <f>Registrants!A54</f>
        <v>Flynn, Joe</v>
      </c>
      <c r="B54" s="8">
        <f>Registrants!B54</f>
        <v>68</v>
      </c>
      <c r="C54" s="8" t="str">
        <f>Registrants!C54</f>
        <v>MALE</v>
      </c>
      <c r="D54" s="8"/>
      <c r="E54" s="8">
        <f>Swim!I54</f>
        <v>2</v>
      </c>
      <c r="F54" s="8">
        <f>Bike!H54</f>
        <v>2</v>
      </c>
      <c r="G54" s="8">
        <f>Run!H54</f>
        <v>8</v>
      </c>
      <c r="I54" s="8">
        <f t="shared" ref="I54" si="17">SUM(E54:G54)</f>
        <v>12</v>
      </c>
      <c r="J54" s="6">
        <f>_xlfn.RANK.EQ(I54,$I$45:$I$56,1)</f>
        <v>4</v>
      </c>
      <c r="K54" s="8"/>
      <c r="L54" s="7">
        <f>Swim!F54</f>
        <v>0.3728226</v>
      </c>
      <c r="M54" s="7">
        <f>Bike!E54</f>
        <v>11</v>
      </c>
      <c r="N54" s="7">
        <f>Run!E54</f>
        <v>1.5</v>
      </c>
      <c r="P54" s="7">
        <f t="shared" ref="P54" si="18">SUM(L54:N54)</f>
        <v>12.872822599999999</v>
      </c>
      <c r="Q54" s="5">
        <f>_xlfn.RANK.EQ(P54,$P$45:$P$56,1)</f>
        <v>7</v>
      </c>
    </row>
    <row r="55" spans="1:17" x14ac:dyDescent="0.25">
      <c r="A55" s="8" t="str">
        <f>Registrants!A55</f>
        <v>Mcmanus, Joe</v>
      </c>
      <c r="B55" s="8">
        <f>Registrants!B55</f>
        <v>68</v>
      </c>
      <c r="C55" s="8" t="str">
        <f>Registrants!C55</f>
        <v>MALE</v>
      </c>
      <c r="D55" s="8"/>
      <c r="E55" s="8">
        <f>Swim!I55</f>
        <v>7</v>
      </c>
      <c r="F55" s="8">
        <f>Bike!H55</f>
        <v>9</v>
      </c>
      <c r="G55" s="8">
        <f>Run!H55</f>
        <v>6</v>
      </c>
      <c r="I55" s="8">
        <f t="shared" si="0"/>
        <v>22</v>
      </c>
      <c r="J55" s="6">
        <f>_xlfn.RANK.EQ(I55,$I$45:$I$56,1)</f>
        <v>8</v>
      </c>
      <c r="L55" s="7">
        <f>Swim!F55</f>
        <v>0.2485484</v>
      </c>
      <c r="M55" s="7">
        <f>Bike!E55</f>
        <v>9.1</v>
      </c>
      <c r="N55" s="7">
        <f>Run!E55</f>
        <v>1.85</v>
      </c>
      <c r="P55" s="7">
        <f t="shared" si="6"/>
        <v>11.1985484</v>
      </c>
      <c r="Q55" s="5">
        <f>_xlfn.RANK.EQ(P55,$P$45:$P$56,1)</f>
        <v>3</v>
      </c>
    </row>
    <row r="56" spans="1:17" x14ac:dyDescent="0.25">
      <c r="A56" s="9"/>
      <c r="B56" s="9"/>
      <c r="C56" s="9"/>
      <c r="D56" s="9"/>
      <c r="E56" s="9"/>
      <c r="F56" s="9"/>
      <c r="G56" s="9"/>
      <c r="H56" s="9"/>
      <c r="I56" s="9"/>
      <c r="J56" s="10"/>
      <c r="K56" s="9"/>
      <c r="L56" s="11"/>
      <c r="M56" s="11"/>
      <c r="N56" s="11"/>
      <c r="O56" s="9"/>
      <c r="P56" s="11"/>
      <c r="Q56" s="10"/>
    </row>
    <row r="57" spans="1:17" x14ac:dyDescent="0.25">
      <c r="A57" s="20" t="str">
        <f>Registrants!A57</f>
        <v>Team Madeleine (Brodeur, Madeleine; Burke, Grace )</v>
      </c>
      <c r="B57" s="8">
        <f>Registrants!B57</f>
        <v>14</v>
      </c>
      <c r="C57" s="8" t="str">
        <f>Registrants!C57</f>
        <v>TEAM</v>
      </c>
      <c r="D57" s="8"/>
      <c r="E57" s="8">
        <f>Swim!I57</f>
        <v>2</v>
      </c>
      <c r="F57" s="8">
        <f>Bike!H57</f>
        <v>3</v>
      </c>
      <c r="G57" s="8">
        <f>Run!H57</f>
        <v>2</v>
      </c>
      <c r="I57" s="8">
        <f t="shared" si="0"/>
        <v>7</v>
      </c>
      <c r="J57" s="6">
        <f>_xlfn.RANK.EQ(I57,$I$57:$I$62,1)</f>
        <v>3</v>
      </c>
      <c r="L57" s="7">
        <f>Swim!F57</f>
        <v>0.40389115000000003</v>
      </c>
      <c r="M57" s="7">
        <f>Bike!E57</f>
        <v>6.5</v>
      </c>
      <c r="N57" s="7">
        <f>Run!E57</f>
        <v>2.25</v>
      </c>
      <c r="P57" s="7">
        <f t="shared" si="6"/>
        <v>9.1538911499999998</v>
      </c>
      <c r="Q57" s="5">
        <f>_xlfn.RANK.EQ(P57,$P$57:$P$62,1)</f>
        <v>1</v>
      </c>
    </row>
    <row r="58" spans="1:17" x14ac:dyDescent="0.25">
      <c r="A58" s="20" t="str">
        <f>Registrants!A58</f>
        <v>Team Panda (Conway, Austin; Conway, Scott)</v>
      </c>
      <c r="B58" s="8">
        <f>Registrants!B58</f>
        <v>12</v>
      </c>
      <c r="C58" s="8" t="str">
        <f>Registrants!C58</f>
        <v>TEAM</v>
      </c>
      <c r="D58" s="8"/>
      <c r="E58" s="8">
        <f>Swim!I58</f>
        <v>3</v>
      </c>
      <c r="F58" s="8">
        <f>Bike!H58</f>
        <v>1</v>
      </c>
      <c r="G58" s="8">
        <f>Run!H58</f>
        <v>1</v>
      </c>
      <c r="I58" s="8">
        <f t="shared" si="0"/>
        <v>5</v>
      </c>
      <c r="J58" s="6">
        <f>_xlfn.RANK.EQ(I58,$I$57:$I$62,1)</f>
        <v>1</v>
      </c>
      <c r="L58" s="7">
        <f>Swim!F58</f>
        <v>0.3728226</v>
      </c>
      <c r="M58" s="7">
        <f>Bike!E58</f>
        <v>11.4</v>
      </c>
      <c r="N58" s="7">
        <f>Run!E58</f>
        <v>2.52</v>
      </c>
      <c r="P58" s="7">
        <f t="shared" si="6"/>
        <v>14.292822599999999</v>
      </c>
      <c r="Q58" s="5">
        <f>_xlfn.RANK.EQ(P58,$P$57:$P$62,1)</f>
        <v>3</v>
      </c>
    </row>
    <row r="59" spans="1:17" x14ac:dyDescent="0.25">
      <c r="A59" s="20" t="str">
        <f>Registrants!A59</f>
        <v>Women of STEM (Forton, Jessica; McBride, Susan;Scott, Kerri )</v>
      </c>
      <c r="B59" s="8">
        <f>Registrants!B59</f>
        <v>44</v>
      </c>
      <c r="C59" s="8" t="str">
        <f>Registrants!C59</f>
        <v>TEAM</v>
      </c>
      <c r="D59" s="8"/>
      <c r="E59" s="8">
        <f>Swim!I59</f>
        <v>1</v>
      </c>
      <c r="F59" s="8">
        <f>Bike!H59</f>
        <v>2</v>
      </c>
      <c r="G59" s="8">
        <f>Run!H59</f>
        <v>3</v>
      </c>
      <c r="I59" s="8">
        <f t="shared" si="0"/>
        <v>6</v>
      </c>
      <c r="J59" s="6">
        <f>_xlfn.RANK.EQ(I59,$I$57:$I$62,1)</f>
        <v>2</v>
      </c>
      <c r="L59" s="7">
        <f>Swim!F59</f>
        <v>0.41942542500000002</v>
      </c>
      <c r="M59" s="7">
        <f>Bike!E59</f>
        <v>8</v>
      </c>
      <c r="N59" s="7">
        <f>Run!E59</f>
        <v>2.2200000000000002</v>
      </c>
      <c r="P59" s="7">
        <f t="shared" si="6"/>
        <v>10.639425425000001</v>
      </c>
      <c r="Q59" s="5">
        <f>_xlfn.RANK.EQ(P59,$P$57:$P$62,1)</f>
        <v>2</v>
      </c>
    </row>
    <row r="60" spans="1:17" x14ac:dyDescent="0.25">
      <c r="A60" s="20"/>
      <c r="B60" s="8"/>
      <c r="C60" s="8"/>
      <c r="D60" s="8"/>
      <c r="E60" s="8"/>
      <c r="F60" s="8"/>
      <c r="G60" s="8"/>
      <c r="I60" s="8"/>
      <c r="K60" s="8"/>
    </row>
    <row r="61" spans="1:17" x14ac:dyDescent="0.25">
      <c r="A61" s="20"/>
      <c r="B61" s="8"/>
      <c r="C61" s="8"/>
      <c r="D61" s="8"/>
      <c r="E61" s="8"/>
      <c r="F61" s="8"/>
      <c r="G61" s="8"/>
      <c r="I61" s="8"/>
      <c r="K61" s="8"/>
    </row>
    <row r="62" spans="1:17" x14ac:dyDescent="0.25">
      <c r="A62" s="8"/>
      <c r="B62" s="8"/>
      <c r="C62" s="8"/>
      <c r="D62" s="8"/>
      <c r="E62" s="8"/>
      <c r="F62" s="8"/>
      <c r="G62" s="8"/>
    </row>
    <row r="63" spans="1:17" x14ac:dyDescent="0.25">
      <c r="A63" s="8"/>
      <c r="B63" s="8"/>
      <c r="C63" s="8"/>
      <c r="D63" s="8"/>
      <c r="E63" s="8"/>
      <c r="F63" s="8"/>
      <c r="G63" s="8"/>
    </row>
    <row r="64" spans="1:17" x14ac:dyDescent="0.25">
      <c r="A64" s="8"/>
      <c r="B64" s="8"/>
      <c r="C64" s="8"/>
      <c r="D64" s="8"/>
      <c r="E64" s="8"/>
      <c r="F64" s="8"/>
      <c r="G64" s="8"/>
    </row>
    <row r="65" spans="1:7" x14ac:dyDescent="0.25">
      <c r="A65" s="8"/>
      <c r="B65" s="8"/>
      <c r="C65" s="8"/>
      <c r="D65" s="8"/>
      <c r="E65" s="8"/>
      <c r="F65" s="8"/>
      <c r="G65" s="8"/>
    </row>
    <row r="66" spans="1:7" x14ac:dyDescent="0.25">
      <c r="A66" s="8"/>
      <c r="B66" s="8"/>
      <c r="C66" s="8"/>
    </row>
    <row r="67" spans="1:7" x14ac:dyDescent="0.25">
      <c r="A67" s="8"/>
      <c r="B67" s="8"/>
      <c r="C67" s="8"/>
    </row>
    <row r="68" spans="1:7" x14ac:dyDescent="0.25">
      <c r="A68" s="8"/>
      <c r="B68" s="8"/>
      <c r="C68" s="8"/>
    </row>
    <row r="69" spans="1:7" x14ac:dyDescent="0.25">
      <c r="A69" s="8"/>
      <c r="B69" s="8"/>
      <c r="C69" s="8"/>
    </row>
    <row r="70" spans="1:7" x14ac:dyDescent="0.25">
      <c r="A70" s="8"/>
      <c r="B70" s="8"/>
      <c r="C70" s="8"/>
    </row>
    <row r="71" spans="1:7" x14ac:dyDescent="0.25">
      <c r="A71" s="8"/>
      <c r="B71" s="8"/>
      <c r="C71" s="8"/>
    </row>
    <row r="72" spans="1:7" x14ac:dyDescent="0.25">
      <c r="A72" s="8"/>
      <c r="B72" s="8"/>
      <c r="C72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workbookViewId="0">
      <pane xSplit="3" ySplit="1" topLeftCell="D11" activePane="bottomRight" state="frozen"/>
      <selection pane="topRight" activeCell="D1" sqref="D1"/>
      <selection pane="bottomLeft" activeCell="A2" sqref="A2"/>
      <selection pane="bottomRight" activeCell="J21" sqref="J21"/>
    </sheetView>
  </sheetViews>
  <sheetFormatPr defaultRowHeight="15" x14ac:dyDescent="0.25"/>
  <cols>
    <col min="1" max="1" width="24.7109375" style="8" customWidth="1"/>
    <col min="2" max="3" width="9.140625" style="8"/>
    <col min="4" max="4" width="1.7109375" style="8" customWidth="1"/>
    <col min="5" max="5" width="19.85546875" style="8" bestFit="1" customWidth="1"/>
    <col min="6" max="6" width="18.85546875" style="8" bestFit="1" customWidth="1"/>
    <col min="7" max="7" width="18" style="8" bestFit="1" customWidth="1"/>
    <col min="8" max="8" width="1.7109375" style="8" customWidth="1"/>
    <col min="9" max="9" width="18.5703125" style="8" customWidth="1"/>
    <col min="10" max="10" width="12.140625" style="6" bestFit="1" customWidth="1"/>
    <col min="11" max="11" width="1.7109375" style="8" customWidth="1"/>
    <col min="12" max="14" width="12.140625" style="7" customWidth="1"/>
    <col min="15" max="15" width="1.7109375" style="8" customWidth="1"/>
    <col min="16" max="16" width="12.140625" style="7" customWidth="1"/>
    <col min="17" max="17" width="12.140625" style="5" customWidth="1"/>
    <col min="18" max="16384" width="9.140625" style="2"/>
  </cols>
  <sheetData>
    <row r="1" spans="1:30" s="19" customFormat="1" x14ac:dyDescent="0.25">
      <c r="A1" s="15" t="str">
        <f>Registrants!A1</f>
        <v>Participant name</v>
      </c>
      <c r="B1" s="15" t="str">
        <f>Registrants!B1</f>
        <v>Age</v>
      </c>
      <c r="C1" s="15" t="str">
        <f>Registrants!C1</f>
        <v>Gender</v>
      </c>
      <c r="D1" s="15"/>
      <c r="E1" s="15" t="s">
        <v>7</v>
      </c>
      <c r="F1" s="15" t="s">
        <v>8</v>
      </c>
      <c r="G1" s="15" t="s">
        <v>9</v>
      </c>
      <c r="H1" s="15"/>
      <c r="I1" s="15" t="s">
        <v>10</v>
      </c>
      <c r="J1" s="16" t="s">
        <v>11</v>
      </c>
      <c r="K1" s="15"/>
      <c r="L1" s="17" t="s">
        <v>30</v>
      </c>
      <c r="M1" s="17" t="s">
        <v>31</v>
      </c>
      <c r="N1" s="17" t="s">
        <v>32</v>
      </c>
      <c r="O1" s="15"/>
      <c r="P1" s="17" t="s">
        <v>33</v>
      </c>
      <c r="Q1" s="18" t="s">
        <v>34</v>
      </c>
    </row>
    <row r="2" spans="1:30" x14ac:dyDescent="0.25">
      <c r="A2" s="8" t="str">
        <f>Registrants!A2</f>
        <v>Ortins, Sophia</v>
      </c>
      <c r="B2" s="8">
        <f>Registrants!B2</f>
        <v>14</v>
      </c>
      <c r="C2" s="8" t="str">
        <f>Registrants!C2</f>
        <v>FEMALE</v>
      </c>
      <c r="E2" s="8">
        <f>Swim!I2</f>
        <v>6</v>
      </c>
      <c r="F2" s="8">
        <f>Bike!H2</f>
        <v>10</v>
      </c>
      <c r="G2" s="8">
        <f>Run!H2</f>
        <v>14</v>
      </c>
      <c r="I2" s="8">
        <f>SUM(E2:G2)</f>
        <v>30</v>
      </c>
      <c r="J2" s="6">
        <f>_xlfn.RANK.EQ(I2,$I$2:$I$16,1)</f>
        <v>11</v>
      </c>
      <c r="L2" s="7">
        <f>Swim!F2</f>
        <v>0.3106855</v>
      </c>
      <c r="M2" s="7">
        <f>Bike!E2</f>
        <v>7.8</v>
      </c>
      <c r="N2" s="7">
        <f>Run!E2</f>
        <v>1.55</v>
      </c>
      <c r="P2" s="7">
        <f>SUM(L2:N2)</f>
        <v>9.6606855000000014</v>
      </c>
      <c r="Q2" s="5">
        <f>_xlfn.RANK.EQ(P2,$P$2:$P$16,1)</f>
        <v>3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s="21" customFormat="1" x14ac:dyDescent="0.25">
      <c r="A3" s="21" t="str">
        <f>Registrants!A3</f>
        <v>Fortuna, Ember</v>
      </c>
      <c r="B3" s="21">
        <f>Registrants!B3</f>
        <v>18</v>
      </c>
      <c r="C3" s="21" t="str">
        <f>Registrants!C3</f>
        <v>FEMALE</v>
      </c>
      <c r="E3" s="21">
        <f>Swim!I3</f>
        <v>2</v>
      </c>
      <c r="F3" s="21">
        <f>Bike!H3</f>
        <v>3</v>
      </c>
      <c r="G3" s="21">
        <f>Run!H3</f>
        <v>3</v>
      </c>
      <c r="I3" s="21">
        <f t="shared" ref="I3:I59" si="0">SUM(E3:G3)</f>
        <v>8</v>
      </c>
      <c r="J3" s="22">
        <f t="shared" ref="J3:J15" si="1">_xlfn.RANK.EQ(I3,$I$2:$I$16,1)</f>
        <v>1</v>
      </c>
      <c r="L3" s="23">
        <f>Swim!F3</f>
        <v>0.41942542500000002</v>
      </c>
      <c r="M3" s="23">
        <f>Bike!E3</f>
        <v>8.8000000000000007</v>
      </c>
      <c r="N3" s="23">
        <f>Run!E3</f>
        <v>2.52</v>
      </c>
      <c r="P3" s="23">
        <f t="shared" ref="P3:P14" si="2">SUM(L3:N3)</f>
        <v>11.739425425</v>
      </c>
      <c r="Q3" s="22">
        <f t="shared" ref="Q3:Q15" si="3">_xlfn.RANK.EQ(P3,$P$2:$P$16,1)</f>
        <v>13</v>
      </c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30" x14ac:dyDescent="0.25">
      <c r="A4" s="8" t="str">
        <f>Registrants!A4</f>
        <v>Walsh, Cynthia</v>
      </c>
      <c r="B4" s="8">
        <f>Registrants!B4</f>
        <v>19</v>
      </c>
      <c r="C4" s="8" t="str">
        <f>Registrants!C4</f>
        <v>FEMALE</v>
      </c>
      <c r="E4" s="8">
        <f>Swim!I4</f>
        <v>12</v>
      </c>
      <c r="F4" s="8">
        <f>Bike!H4</f>
        <v>13</v>
      </c>
      <c r="G4" s="8">
        <f>Run!H4</f>
        <v>8</v>
      </c>
      <c r="I4" s="8">
        <f t="shared" si="0"/>
        <v>33</v>
      </c>
      <c r="J4" s="6">
        <f t="shared" si="1"/>
        <v>13</v>
      </c>
      <c r="L4" s="7">
        <f>Swim!F4</f>
        <v>0.2485484</v>
      </c>
      <c r="M4" s="7">
        <f>Bike!E4</f>
        <v>7.3</v>
      </c>
      <c r="N4" s="7">
        <f>Run!E4</f>
        <v>2.1</v>
      </c>
      <c r="P4" s="7">
        <f t="shared" si="2"/>
        <v>9.6485483999999992</v>
      </c>
      <c r="Q4" s="5">
        <f t="shared" si="3"/>
        <v>2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x14ac:dyDescent="0.25">
      <c r="A5" s="8" t="str">
        <f>Registrants!A5</f>
        <v>Walsh, Johanna</v>
      </c>
      <c r="B5" s="8">
        <f>Registrants!B5</f>
        <v>21</v>
      </c>
      <c r="C5" s="8" t="str">
        <f>Registrants!C5</f>
        <v>FEMALE</v>
      </c>
      <c r="E5" s="8">
        <f>Swim!I5</f>
        <v>9</v>
      </c>
      <c r="F5" s="8">
        <f>Bike!H5</f>
        <v>7</v>
      </c>
      <c r="G5" s="8">
        <f>Run!H5</f>
        <v>10</v>
      </c>
      <c r="I5" s="8">
        <f t="shared" si="0"/>
        <v>26</v>
      </c>
      <c r="J5" s="6">
        <f t="shared" si="1"/>
        <v>9</v>
      </c>
      <c r="L5" s="7">
        <f>Swim!F5</f>
        <v>0.27961695000000003</v>
      </c>
      <c r="M5" s="7">
        <f>Bike!E5</f>
        <v>8.1</v>
      </c>
      <c r="N5" s="7">
        <f>Run!E5</f>
        <v>1.96</v>
      </c>
      <c r="P5" s="7">
        <f t="shared" si="2"/>
        <v>10.33961695</v>
      </c>
      <c r="Q5" s="5">
        <f>_xlfn.RANK.EQ(P5,$P$2:$P$16,1)</f>
        <v>7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x14ac:dyDescent="0.25">
      <c r="A6" s="8" t="str">
        <f>Registrants!A6</f>
        <v>McDaid, Meghan</v>
      </c>
      <c r="B6" s="8">
        <f>Registrants!B6</f>
        <v>22</v>
      </c>
      <c r="C6" s="8" t="str">
        <f>Registrants!C6</f>
        <v>FEMALE</v>
      </c>
      <c r="E6" s="8">
        <f>Swim!I6</f>
        <v>2</v>
      </c>
      <c r="F6" s="8">
        <f>Bike!H6</f>
        <v>5</v>
      </c>
      <c r="G6" s="8">
        <f>Run!H6</f>
        <v>7</v>
      </c>
      <c r="I6" s="8">
        <f t="shared" si="0"/>
        <v>14</v>
      </c>
      <c r="J6" s="6">
        <f t="shared" si="1"/>
        <v>3</v>
      </c>
      <c r="L6" s="7">
        <f>Swim!F6</f>
        <v>0.41942542500000002</v>
      </c>
      <c r="M6" s="7">
        <f>Bike!E6</f>
        <v>8.6</v>
      </c>
      <c r="N6" s="7">
        <f>Run!E6</f>
        <v>2.1800000000000002</v>
      </c>
      <c r="P6" s="7">
        <f t="shared" si="2"/>
        <v>11.199425424999999</v>
      </c>
      <c r="Q6" s="5">
        <f t="shared" si="3"/>
        <v>11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x14ac:dyDescent="0.25">
      <c r="A7" s="8" t="str">
        <f>Registrants!A7</f>
        <v>Dowd, Hayley</v>
      </c>
      <c r="B7" s="8">
        <f>Registrants!B7</f>
        <v>24</v>
      </c>
      <c r="C7" s="8" t="str">
        <f>Registrants!C7</f>
        <v>FEMALE</v>
      </c>
      <c r="E7" s="8">
        <f>Swim!I7</f>
        <v>14</v>
      </c>
      <c r="F7" s="8">
        <f>Bike!H7</f>
        <v>12</v>
      </c>
      <c r="G7" s="8">
        <f>Run!H7</f>
        <v>2</v>
      </c>
      <c r="I7" s="8">
        <f t="shared" si="0"/>
        <v>28</v>
      </c>
      <c r="J7" s="6">
        <f t="shared" si="1"/>
        <v>10</v>
      </c>
      <c r="L7" s="7">
        <f>Swim!F7</f>
        <v>0.21747985</v>
      </c>
      <c r="M7" s="7">
        <f>Bike!E7</f>
        <v>7.4</v>
      </c>
      <c r="N7" s="7">
        <f>Run!E7</f>
        <v>2.5499999999999998</v>
      </c>
      <c r="P7" s="7">
        <f t="shared" si="2"/>
        <v>10.167479849999999</v>
      </c>
      <c r="Q7" s="5">
        <f t="shared" si="3"/>
        <v>6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x14ac:dyDescent="0.25">
      <c r="A8" s="8" t="str">
        <f>Registrants!A8</f>
        <v>LePage, Cassey</v>
      </c>
      <c r="B8" s="8">
        <f>Registrants!B8</f>
        <v>24</v>
      </c>
      <c r="C8" s="8" t="str">
        <f>Registrants!C8</f>
        <v>FEMALE</v>
      </c>
      <c r="E8" s="8">
        <f>Swim!I8</f>
        <v>10</v>
      </c>
      <c r="F8" s="8">
        <f>Bike!H8</f>
        <v>2</v>
      </c>
      <c r="G8" s="8">
        <f>Run!H8</f>
        <v>12</v>
      </c>
      <c r="I8" s="8">
        <f t="shared" si="0"/>
        <v>24</v>
      </c>
      <c r="J8" s="6">
        <f t="shared" si="1"/>
        <v>7</v>
      </c>
      <c r="L8" s="7">
        <f>Swim!F8</f>
        <v>0.26408267499999999</v>
      </c>
      <c r="M8" s="7">
        <f>Bike!E8</f>
        <v>9.1</v>
      </c>
      <c r="N8" s="7">
        <f>Run!E8</f>
        <v>1.8</v>
      </c>
      <c r="P8" s="7">
        <f t="shared" si="2"/>
        <v>11.164082675</v>
      </c>
      <c r="Q8" s="5">
        <f t="shared" si="3"/>
        <v>10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x14ac:dyDescent="0.25">
      <c r="A9" s="8" t="str">
        <f>Registrants!A9</f>
        <v>Tausanovitch, Natalya</v>
      </c>
      <c r="B9" s="8">
        <f>Registrants!B9</f>
        <v>24</v>
      </c>
      <c r="C9" s="8" t="str">
        <f>Registrants!C9</f>
        <v>FEMALE</v>
      </c>
      <c r="E9" s="8">
        <f>Swim!I9</f>
        <v>10</v>
      </c>
      <c r="F9" s="8">
        <f>Bike!H9</f>
        <v>9</v>
      </c>
      <c r="G9" s="8">
        <f>Run!H9</f>
        <v>11</v>
      </c>
      <c r="I9" s="8">
        <f t="shared" si="0"/>
        <v>30</v>
      </c>
      <c r="J9" s="6">
        <f t="shared" si="1"/>
        <v>11</v>
      </c>
      <c r="L9" s="7">
        <f>Swim!F9</f>
        <v>0.26408267499999999</v>
      </c>
      <c r="M9" s="7">
        <f>Bike!E9</f>
        <v>8</v>
      </c>
      <c r="N9" s="7">
        <f>Run!E9</f>
        <v>1.84</v>
      </c>
      <c r="P9" s="7">
        <f t="shared" si="2"/>
        <v>10.104082674999999</v>
      </c>
      <c r="Q9" s="5">
        <f t="shared" si="3"/>
        <v>5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x14ac:dyDescent="0.25">
      <c r="A10" s="8" t="str">
        <f>Registrants!A10</f>
        <v>Schmidt, Lori</v>
      </c>
      <c r="B10" s="8">
        <f>Registrants!B10</f>
        <v>30</v>
      </c>
      <c r="C10" s="8" t="str">
        <f>Registrants!C10</f>
        <v>FEMALE</v>
      </c>
      <c r="E10" s="8">
        <f>Swim!I10</f>
        <v>7</v>
      </c>
      <c r="F10" s="8">
        <f>Bike!H10</f>
        <v>14</v>
      </c>
      <c r="G10" s="8">
        <f>Run!H10</f>
        <v>13</v>
      </c>
      <c r="I10" s="8">
        <f t="shared" si="0"/>
        <v>34</v>
      </c>
      <c r="J10" s="6">
        <f t="shared" si="1"/>
        <v>14</v>
      </c>
      <c r="L10" s="7">
        <f>Swim!F10</f>
        <v>0.29515122500000002</v>
      </c>
      <c r="M10" s="7">
        <f>Bike!E10</f>
        <v>6.3</v>
      </c>
      <c r="N10" s="7">
        <f>Run!E10</f>
        <v>1.68</v>
      </c>
      <c r="P10" s="7">
        <f t="shared" si="2"/>
        <v>8.2751512250000001</v>
      </c>
      <c r="Q10" s="5">
        <f t="shared" si="3"/>
        <v>1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x14ac:dyDescent="0.25">
      <c r="A11" s="8" t="str">
        <f>Registrants!A11</f>
        <v>Cumbo, Sarah</v>
      </c>
      <c r="B11" s="8">
        <f>Registrants!B11</f>
        <v>31</v>
      </c>
      <c r="C11" s="8" t="str">
        <f>Registrants!C11</f>
        <v>FEMALE</v>
      </c>
      <c r="E11" s="8">
        <f>Swim!I11</f>
        <v>12</v>
      </c>
      <c r="F11" s="8">
        <f>Bike!H11</f>
        <v>1</v>
      </c>
      <c r="G11" s="8">
        <f>Run!H11</f>
        <v>1</v>
      </c>
      <c r="I11" s="8">
        <f t="shared" si="0"/>
        <v>14</v>
      </c>
      <c r="J11" s="6">
        <f t="shared" si="1"/>
        <v>3</v>
      </c>
      <c r="L11" s="7">
        <f>Swim!F11</f>
        <v>0.2485484</v>
      </c>
      <c r="M11" s="7">
        <f>Bike!E11</f>
        <v>10.1</v>
      </c>
      <c r="N11" s="7">
        <f>Run!E11</f>
        <v>2.63</v>
      </c>
      <c r="P11" s="7">
        <f t="shared" si="2"/>
        <v>12.978548400000001</v>
      </c>
      <c r="Q11" s="5">
        <f t="shared" si="3"/>
        <v>14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x14ac:dyDescent="0.25">
      <c r="A12" s="8" t="str">
        <f>Registrants!A12</f>
        <v>McCormack, Laura</v>
      </c>
      <c r="B12" s="8">
        <f>Registrants!B12</f>
        <v>34</v>
      </c>
      <c r="C12" s="8" t="str">
        <f>Registrants!C12</f>
        <v>FEMALE</v>
      </c>
      <c r="E12" s="8">
        <f>Swim!I12</f>
        <v>4</v>
      </c>
      <c r="F12" s="8">
        <f>Bike!H12</f>
        <v>11</v>
      </c>
      <c r="G12" s="8">
        <f>Run!H12</f>
        <v>9</v>
      </c>
      <c r="I12" s="8">
        <f t="shared" si="0"/>
        <v>24</v>
      </c>
      <c r="J12" s="6">
        <f t="shared" si="1"/>
        <v>7</v>
      </c>
      <c r="L12" s="7">
        <f>Swim!F12</f>
        <v>0.40389115000000003</v>
      </c>
      <c r="M12" s="7">
        <f>Bike!E12</f>
        <v>7.5</v>
      </c>
      <c r="N12" s="7">
        <f>Run!E12</f>
        <v>2.0699999999999998</v>
      </c>
      <c r="P12" s="7">
        <f t="shared" si="2"/>
        <v>9.97389115</v>
      </c>
      <c r="Q12" s="5">
        <f t="shared" si="3"/>
        <v>4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x14ac:dyDescent="0.25">
      <c r="A13" s="8" t="str">
        <f>Registrants!A13</f>
        <v>Nasuti, Laura</v>
      </c>
      <c r="B13" s="8">
        <f>Registrants!B13</f>
        <v>36</v>
      </c>
      <c r="C13" s="8" t="str">
        <f>Registrants!C13</f>
        <v>FEMALE</v>
      </c>
      <c r="E13" s="8">
        <f>Swim!I13</f>
        <v>7</v>
      </c>
      <c r="F13" s="8">
        <f>Bike!H13</f>
        <v>7</v>
      </c>
      <c r="G13" s="8">
        <f>Run!H13</f>
        <v>5</v>
      </c>
      <c r="I13" s="8">
        <f t="shared" si="0"/>
        <v>19</v>
      </c>
      <c r="J13" s="6">
        <f t="shared" si="1"/>
        <v>6</v>
      </c>
      <c r="L13" s="7">
        <f>Swim!F13</f>
        <v>0.29515122500000002</v>
      </c>
      <c r="M13" s="7">
        <f>Bike!E13</f>
        <v>8.1</v>
      </c>
      <c r="N13" s="7">
        <f>Run!E13</f>
        <v>2.21</v>
      </c>
      <c r="P13" s="7">
        <f t="shared" si="2"/>
        <v>10.605151225</v>
      </c>
      <c r="Q13" s="5">
        <f t="shared" si="3"/>
        <v>8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x14ac:dyDescent="0.25">
      <c r="A14" s="8" t="str">
        <f>Registrants!A14</f>
        <v>Wensley, Allison</v>
      </c>
      <c r="B14" s="8">
        <f>Registrants!B14</f>
        <v>36</v>
      </c>
      <c r="C14" s="8" t="str">
        <f>Registrants!C14</f>
        <v>FEMALE</v>
      </c>
      <c r="E14" s="8">
        <f>Swim!I14</f>
        <v>1</v>
      </c>
      <c r="F14" s="8">
        <f>Bike!H14</f>
        <v>3</v>
      </c>
      <c r="G14" s="8">
        <f>Run!H14</f>
        <v>5</v>
      </c>
      <c r="I14" s="8">
        <f t="shared" si="0"/>
        <v>9</v>
      </c>
      <c r="J14" s="6">
        <f t="shared" si="1"/>
        <v>2</v>
      </c>
      <c r="L14" s="7">
        <f>Swim!F14</f>
        <v>0.54369962500000002</v>
      </c>
      <c r="M14" s="7">
        <f>Bike!E14</f>
        <v>8.8000000000000007</v>
      </c>
      <c r="N14" s="7">
        <f>Run!E14</f>
        <v>2.21</v>
      </c>
      <c r="P14" s="7">
        <f t="shared" si="2"/>
        <v>11.553699625</v>
      </c>
      <c r="Q14" s="5">
        <f t="shared" si="3"/>
        <v>12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x14ac:dyDescent="0.25">
      <c r="A15" s="8" t="str">
        <f>Registrants!A15</f>
        <v>Gundersen, Vanessa</v>
      </c>
      <c r="B15" s="8">
        <f>Registrants!B15</f>
        <v>37</v>
      </c>
      <c r="C15" s="8" t="str">
        <f>Registrants!C15</f>
        <v>FEMALE</v>
      </c>
      <c r="E15" s="8">
        <f>Swim!I15</f>
        <v>5</v>
      </c>
      <c r="F15" s="8">
        <f>Bike!H15</f>
        <v>6</v>
      </c>
      <c r="G15" s="8">
        <f>Run!H15</f>
        <v>4</v>
      </c>
      <c r="I15" s="8">
        <f t="shared" si="0"/>
        <v>15</v>
      </c>
      <c r="J15" s="6">
        <f t="shared" si="1"/>
        <v>5</v>
      </c>
      <c r="L15" s="7">
        <f>Swim!F15</f>
        <v>0.32621977499999999</v>
      </c>
      <c r="M15" s="7">
        <f>Bike!E15</f>
        <v>8.1999999999999993</v>
      </c>
      <c r="N15" s="7">
        <f>Run!E15</f>
        <v>2.34</v>
      </c>
      <c r="P15" s="7">
        <f>SUM(L15:N15)</f>
        <v>10.866219774999999</v>
      </c>
      <c r="Q15" s="5">
        <f t="shared" si="3"/>
        <v>9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x14ac:dyDescent="0.25">
      <c r="A16" s="9"/>
      <c r="B16" s="9"/>
      <c r="C16" s="9"/>
      <c r="D16" s="9"/>
      <c r="E16" s="9"/>
      <c r="F16" s="9"/>
      <c r="G16" s="9"/>
      <c r="H16" s="9"/>
      <c r="I16" s="9"/>
      <c r="J16" s="10"/>
      <c r="K16" s="9"/>
      <c r="L16" s="11"/>
      <c r="M16" s="11"/>
      <c r="N16" s="11"/>
      <c r="O16" s="9"/>
      <c r="P16" s="11"/>
      <c r="Q16" s="10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x14ac:dyDescent="0.25">
      <c r="A17" s="8" t="str">
        <f>Registrants!A17</f>
        <v>Ortins, Sara</v>
      </c>
      <c r="B17" s="8">
        <f>Registrants!B17</f>
        <v>43</v>
      </c>
      <c r="C17" s="8" t="str">
        <f>Registrants!C17</f>
        <v>FEMALE</v>
      </c>
      <c r="E17" s="8">
        <f>Swim!I17</f>
        <v>5</v>
      </c>
      <c r="F17" s="8">
        <f>Bike!H17</f>
        <v>9</v>
      </c>
      <c r="G17" s="8">
        <f>Run!H17</f>
        <v>3</v>
      </c>
      <c r="I17" s="8">
        <f t="shared" si="0"/>
        <v>17</v>
      </c>
      <c r="J17" s="6">
        <f>_xlfn.RANK.EQ(I17,$I$17:$I$33,1)</f>
        <v>5</v>
      </c>
      <c r="L17" s="7">
        <f>Swim!F17</f>
        <v>0.29515122500000002</v>
      </c>
      <c r="M17" s="7">
        <f>Bike!E17</f>
        <v>8.1</v>
      </c>
      <c r="N17" s="7">
        <f>Run!E17</f>
        <v>2.29</v>
      </c>
      <c r="P17" s="7">
        <f t="shared" ref="P17:P59" si="4">SUM(L17:N17)</f>
        <v>10.685151224999998</v>
      </c>
      <c r="Q17" s="5">
        <f>_xlfn.RANK.EQ(P17,$P$17:$P$33,1)</f>
        <v>10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x14ac:dyDescent="0.25">
      <c r="A18" s="8" t="str">
        <f>Registrants!A18</f>
        <v>Garofalo, Sara</v>
      </c>
      <c r="B18" s="8">
        <f>Registrants!B18</f>
        <v>44</v>
      </c>
      <c r="C18" s="8" t="str">
        <f>Registrants!C18</f>
        <v>FEMALE</v>
      </c>
      <c r="E18" s="8">
        <f>Swim!I18</f>
        <v>8</v>
      </c>
      <c r="F18" s="8">
        <f>Bike!H18</f>
        <v>10</v>
      </c>
      <c r="G18" s="8">
        <f>Run!H18</f>
        <v>7</v>
      </c>
      <c r="I18" s="8">
        <f t="shared" si="0"/>
        <v>25</v>
      </c>
      <c r="J18" s="6">
        <f t="shared" ref="J18:J32" si="5">_xlfn.RANK.EQ(I18,$I$17:$I$33,1)</f>
        <v>8</v>
      </c>
      <c r="L18" s="7">
        <f>Swim!F18</f>
        <v>0.26408267499999999</v>
      </c>
      <c r="M18" s="7">
        <f>Bike!E18</f>
        <v>8</v>
      </c>
      <c r="N18" s="7">
        <f>Run!E18</f>
        <v>2.04</v>
      </c>
      <c r="P18" s="7">
        <f t="shared" si="4"/>
        <v>10.304082675</v>
      </c>
      <c r="Q18" s="5">
        <f t="shared" ref="Q18:Q32" si="6">_xlfn.RANK.EQ(P18,$P$17:$P$33,1)</f>
        <v>8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x14ac:dyDescent="0.25">
      <c r="A19" s="8" t="str">
        <f>Registrants!A19</f>
        <v>Bach, Kristi</v>
      </c>
      <c r="B19" s="8">
        <f>Registrants!B19</f>
        <v>45</v>
      </c>
      <c r="C19" s="8" t="str">
        <f>Registrants!C19</f>
        <v>FEMALE</v>
      </c>
      <c r="E19" s="8">
        <f>Swim!I19</f>
        <v>8</v>
      </c>
      <c r="F19" s="8">
        <f>Bike!H19</f>
        <v>12</v>
      </c>
      <c r="G19" s="8">
        <f>Run!H19</f>
        <v>12</v>
      </c>
      <c r="I19" s="8">
        <f t="shared" si="0"/>
        <v>32</v>
      </c>
      <c r="J19" s="6">
        <f t="shared" si="5"/>
        <v>13</v>
      </c>
      <c r="L19" s="7">
        <f>Swim!F19</f>
        <v>0.26408267499999999</v>
      </c>
      <c r="M19" s="7">
        <f>Bike!E19</f>
        <v>7.5</v>
      </c>
      <c r="N19" s="7">
        <f>Run!E19</f>
        <v>1.52</v>
      </c>
      <c r="P19" s="7">
        <f t="shared" si="4"/>
        <v>9.2840826750000005</v>
      </c>
      <c r="Q19" s="5">
        <f t="shared" si="6"/>
        <v>4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x14ac:dyDescent="0.25">
      <c r="A20" s="8" t="str">
        <f>Registrants!A20</f>
        <v>Razi-Thomas, Andrea</v>
      </c>
      <c r="B20" s="8">
        <f>Registrants!B20</f>
        <v>45</v>
      </c>
      <c r="C20" s="8" t="str">
        <f>Registrants!C20</f>
        <v>FEMALE</v>
      </c>
      <c r="E20" s="8">
        <f>Swim!I20</f>
        <v>2</v>
      </c>
      <c r="F20" s="8">
        <f>Bike!H20</f>
        <v>6</v>
      </c>
      <c r="G20" s="8">
        <f>Run!H20</f>
        <v>6</v>
      </c>
      <c r="I20" s="8">
        <f t="shared" si="0"/>
        <v>14</v>
      </c>
      <c r="J20" s="6">
        <f t="shared" si="5"/>
        <v>4</v>
      </c>
      <c r="L20" s="7">
        <f>Swim!F20</f>
        <v>0.32621977499999999</v>
      </c>
      <c r="M20" s="7">
        <f>Bike!E20</f>
        <v>8.6999999999999993</v>
      </c>
      <c r="N20" s="7">
        <f>Run!E20</f>
        <v>2.0699999999999998</v>
      </c>
      <c r="P20" s="7">
        <f t="shared" si="4"/>
        <v>11.096219775</v>
      </c>
      <c r="Q20" s="5">
        <f t="shared" si="6"/>
        <v>12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s="21" customFormat="1" x14ac:dyDescent="0.25">
      <c r="A21" s="21" t="str">
        <f>Registrants!A21</f>
        <v>Allison, Holly</v>
      </c>
      <c r="B21" s="21">
        <f>Registrants!B21</f>
        <v>48</v>
      </c>
      <c r="C21" s="21" t="str">
        <f>Registrants!C21</f>
        <v>FEMALE</v>
      </c>
      <c r="E21" s="21">
        <f>Swim!I21</f>
        <v>1</v>
      </c>
      <c r="F21" s="21">
        <f>Bike!H21</f>
        <v>2</v>
      </c>
      <c r="G21" s="21">
        <f>Run!H21</f>
        <v>1</v>
      </c>
      <c r="I21" s="21">
        <f t="shared" si="0"/>
        <v>4</v>
      </c>
      <c r="J21" s="22">
        <f t="shared" si="5"/>
        <v>1</v>
      </c>
      <c r="L21" s="23">
        <f>Swim!F21</f>
        <v>0.38835687499999999</v>
      </c>
      <c r="M21" s="23">
        <f>Bike!E21</f>
        <v>9.6999999999999993</v>
      </c>
      <c r="N21" s="23">
        <f>Run!E21</f>
        <v>2.48</v>
      </c>
      <c r="P21" s="23">
        <f t="shared" si="4"/>
        <v>12.568356874999999</v>
      </c>
      <c r="Q21" s="22">
        <f t="shared" si="6"/>
        <v>15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x14ac:dyDescent="0.25">
      <c r="A22" s="8" t="str">
        <f>Registrants!A22</f>
        <v>Mangan, Meredith</v>
      </c>
      <c r="B22" s="8">
        <f>Registrants!B22</f>
        <v>50</v>
      </c>
      <c r="C22" s="8" t="str">
        <f>Registrants!C22</f>
        <v>FEMALE</v>
      </c>
      <c r="E22" s="8">
        <f>Swim!I22</f>
        <v>10</v>
      </c>
      <c r="F22" s="8">
        <f>Bike!H22</f>
        <v>3</v>
      </c>
      <c r="G22" s="8">
        <f>Run!H22</f>
        <v>8</v>
      </c>
      <c r="I22" s="8">
        <f t="shared" si="0"/>
        <v>21</v>
      </c>
      <c r="J22" s="6">
        <f t="shared" si="5"/>
        <v>6</v>
      </c>
      <c r="L22" s="7">
        <f>Swim!F22</f>
        <v>0.2485484</v>
      </c>
      <c r="M22" s="7">
        <f>Bike!E22</f>
        <v>9.3000000000000007</v>
      </c>
      <c r="N22" s="7">
        <f>Run!E22</f>
        <v>1.96</v>
      </c>
      <c r="P22" s="7">
        <f t="shared" si="4"/>
        <v>11.508548400000002</v>
      </c>
      <c r="Q22" s="5">
        <f t="shared" si="6"/>
        <v>14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x14ac:dyDescent="0.25">
      <c r="A23" s="8" t="str">
        <f>Registrants!A23</f>
        <v>Walsh, Kathleen</v>
      </c>
      <c r="B23" s="8">
        <f>Registrants!B23</f>
        <v>52</v>
      </c>
      <c r="C23" s="8" t="str">
        <f>Registrants!C23</f>
        <v>FEMALE</v>
      </c>
      <c r="E23" s="8">
        <f>Swim!I23</f>
        <v>3</v>
      </c>
      <c r="F23" s="8">
        <f>Bike!H23</f>
        <v>5</v>
      </c>
      <c r="G23" s="8">
        <f>Run!H23</f>
        <v>4</v>
      </c>
      <c r="I23" s="8">
        <f t="shared" si="0"/>
        <v>12</v>
      </c>
      <c r="J23" s="6">
        <f t="shared" si="5"/>
        <v>3</v>
      </c>
      <c r="L23" s="7">
        <f>Swim!F23</f>
        <v>0.3106855</v>
      </c>
      <c r="M23" s="7">
        <f>Bike!E23</f>
        <v>8.8000000000000007</v>
      </c>
      <c r="N23" s="7">
        <f>Run!E23</f>
        <v>2.1800000000000002</v>
      </c>
      <c r="P23" s="7">
        <f t="shared" si="4"/>
        <v>11.2906855</v>
      </c>
      <c r="Q23" s="5">
        <f t="shared" si="6"/>
        <v>13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x14ac:dyDescent="0.25">
      <c r="A24" s="8" t="str">
        <f>Registrants!A24</f>
        <v>Canney, Maureen</v>
      </c>
      <c r="B24" s="8">
        <f>Registrants!B24</f>
        <v>54</v>
      </c>
      <c r="C24" s="8" t="str">
        <f>Registrants!C24</f>
        <v>FEMALE</v>
      </c>
      <c r="E24" s="8">
        <f>Swim!I24</f>
        <v>12</v>
      </c>
      <c r="F24" s="8">
        <f>Bike!H24</f>
        <v>7</v>
      </c>
      <c r="G24" s="8">
        <f>Run!H24</f>
        <v>11</v>
      </c>
      <c r="I24" s="8">
        <f t="shared" si="0"/>
        <v>30</v>
      </c>
      <c r="J24" s="6">
        <f t="shared" si="5"/>
        <v>12</v>
      </c>
      <c r="L24" s="7">
        <f>Swim!F24</f>
        <v>0.21747985</v>
      </c>
      <c r="M24" s="7">
        <f>Bike!E24</f>
        <v>8.6</v>
      </c>
      <c r="N24" s="7">
        <f>Run!E24</f>
        <v>1.56</v>
      </c>
      <c r="P24" s="7">
        <f t="shared" si="4"/>
        <v>10.37747985</v>
      </c>
      <c r="Q24" s="5">
        <f t="shared" si="6"/>
        <v>9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x14ac:dyDescent="0.25">
      <c r="A25" s="8" t="str">
        <f>Registrants!A25</f>
        <v>McGee, Maria</v>
      </c>
      <c r="B25" s="8">
        <f>Registrants!B25</f>
        <v>54</v>
      </c>
      <c r="C25" s="8" t="str">
        <f>Registrants!C25</f>
        <v>FEMALE</v>
      </c>
      <c r="E25" s="8">
        <f>Swim!I25</f>
        <v>3</v>
      </c>
      <c r="F25" s="8">
        <f>Bike!H25</f>
        <v>8</v>
      </c>
      <c r="G25" s="8">
        <f>Run!H25</f>
        <v>13</v>
      </c>
      <c r="I25" s="8">
        <f t="shared" si="0"/>
        <v>24</v>
      </c>
      <c r="J25" s="6">
        <f t="shared" si="5"/>
        <v>7</v>
      </c>
      <c r="L25" s="7">
        <f>Swim!F25</f>
        <v>0.3106855</v>
      </c>
      <c r="M25" s="7">
        <f>Bike!E25</f>
        <v>8.3000000000000007</v>
      </c>
      <c r="N25" s="7">
        <f>Run!E25</f>
        <v>1.5</v>
      </c>
      <c r="P25" s="7">
        <f t="shared" si="4"/>
        <v>10.110685500000001</v>
      </c>
      <c r="Q25" s="5">
        <f t="shared" si="6"/>
        <v>7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s="21" customFormat="1" x14ac:dyDescent="0.25">
      <c r="A26" s="21" t="str">
        <f>Registrants!A26</f>
        <v>Madden, Clare</v>
      </c>
      <c r="B26" s="21">
        <f>Registrants!B26</f>
        <v>55</v>
      </c>
      <c r="C26" s="21" t="str">
        <f>Registrants!C26</f>
        <v>FEMALE</v>
      </c>
      <c r="E26" s="21">
        <f>Swim!I26</f>
        <v>5</v>
      </c>
      <c r="F26" s="21">
        <f>Bike!H26</f>
        <v>1</v>
      </c>
      <c r="G26" s="21">
        <f>Run!H26</f>
        <v>2</v>
      </c>
      <c r="I26" s="21">
        <f t="shared" si="0"/>
        <v>8</v>
      </c>
      <c r="J26" s="22">
        <f t="shared" si="5"/>
        <v>2</v>
      </c>
      <c r="L26" s="23">
        <f>Swim!F26</f>
        <v>0.29515122500000002</v>
      </c>
      <c r="M26" s="23">
        <f>Bike!E26</f>
        <v>10</v>
      </c>
      <c r="N26" s="23">
        <f>Run!E26</f>
        <v>2.33</v>
      </c>
      <c r="P26" s="23">
        <f t="shared" si="4"/>
        <v>12.625151225</v>
      </c>
      <c r="Q26" s="22">
        <f t="shared" si="6"/>
        <v>16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x14ac:dyDescent="0.25">
      <c r="A27" s="8" t="str">
        <f>Registrants!A27</f>
        <v>Ryan, Marcia</v>
      </c>
      <c r="B27" s="8">
        <f>Registrants!B27</f>
        <v>55</v>
      </c>
      <c r="C27" s="8" t="str">
        <f>Registrants!C27</f>
        <v>FEMALE</v>
      </c>
      <c r="E27" s="8">
        <f>Swim!I27</f>
        <v>10</v>
      </c>
      <c r="F27" s="8">
        <f>Bike!H27</f>
        <v>13</v>
      </c>
      <c r="G27" s="8">
        <f>Run!H27</f>
        <v>5</v>
      </c>
      <c r="I27" s="8">
        <f t="shared" si="0"/>
        <v>28</v>
      </c>
      <c r="J27" s="6">
        <f t="shared" si="5"/>
        <v>11</v>
      </c>
      <c r="L27" s="7">
        <f>Swim!F27</f>
        <v>0.2485484</v>
      </c>
      <c r="M27" s="7">
        <f>Bike!E27</f>
        <v>7.2</v>
      </c>
      <c r="N27" s="7">
        <f>Run!E27</f>
        <v>2.1</v>
      </c>
      <c r="P27" s="7">
        <f t="shared" si="4"/>
        <v>9.5485483999999996</v>
      </c>
      <c r="Q27" s="5">
        <f t="shared" si="6"/>
        <v>5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x14ac:dyDescent="0.25">
      <c r="A28" s="8" t="str">
        <f>Registrants!A28</f>
        <v>Bates, Susie</v>
      </c>
      <c r="B28" s="8">
        <f>Registrants!B28</f>
        <v>58</v>
      </c>
      <c r="C28" s="8" t="str">
        <f>Registrants!C28</f>
        <v>FEMALE</v>
      </c>
      <c r="L28" s="7">
        <f>Swim!F28</f>
        <v>0</v>
      </c>
      <c r="M28" s="7">
        <f>Bike!E28</f>
        <v>0</v>
      </c>
      <c r="N28" s="7">
        <f>Run!E28</f>
        <v>0</v>
      </c>
      <c r="P28" s="7">
        <f t="shared" si="4"/>
        <v>0</v>
      </c>
      <c r="Q28" s="5">
        <f t="shared" si="6"/>
        <v>1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x14ac:dyDescent="0.25">
      <c r="A29" s="8" t="str">
        <f>Registrants!A29</f>
        <v>Clough, Judy</v>
      </c>
      <c r="B29" s="8">
        <f>Registrants!B29</f>
        <v>60</v>
      </c>
      <c r="C29" s="8" t="str">
        <f>Registrants!C29</f>
        <v>FEMALE</v>
      </c>
      <c r="E29" s="8">
        <f>Swim!I29</f>
        <v>5</v>
      </c>
      <c r="F29" s="8">
        <f>Bike!H29</f>
        <v>11</v>
      </c>
      <c r="G29" s="8">
        <f>Run!H29</f>
        <v>9</v>
      </c>
      <c r="I29" s="8">
        <f t="shared" si="0"/>
        <v>25</v>
      </c>
      <c r="J29" s="6">
        <f t="shared" si="5"/>
        <v>8</v>
      </c>
      <c r="L29" s="7">
        <f>Swim!F29</f>
        <v>0.29515122500000002</v>
      </c>
      <c r="M29" s="7">
        <f>Bike!E29</f>
        <v>7.8</v>
      </c>
      <c r="N29" s="7">
        <f>Run!E29</f>
        <v>1.68</v>
      </c>
      <c r="P29" s="7">
        <f t="shared" si="4"/>
        <v>9.7751512250000001</v>
      </c>
      <c r="Q29" s="5">
        <f t="shared" si="6"/>
        <v>6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x14ac:dyDescent="0.25">
      <c r="A30" s="8" t="str">
        <f>Registrants!A30</f>
        <v>Macdonald, Diane</v>
      </c>
      <c r="B30" s="8">
        <f>Registrants!B30</f>
        <v>63</v>
      </c>
      <c r="C30" s="8" t="str">
        <f>Registrants!C30</f>
        <v>FEMALE</v>
      </c>
      <c r="E30" s="8">
        <f>Swim!I30</f>
        <v>13</v>
      </c>
      <c r="F30" s="8">
        <f>Bike!H30</f>
        <v>4</v>
      </c>
      <c r="G30" s="8">
        <f>Run!H30</f>
        <v>10</v>
      </c>
      <c r="I30" s="8">
        <f t="shared" si="0"/>
        <v>27</v>
      </c>
      <c r="J30" s="6">
        <f t="shared" si="5"/>
        <v>10</v>
      </c>
      <c r="L30" s="7">
        <f>Swim!F30</f>
        <v>0.20194557500000002</v>
      </c>
      <c r="M30" s="7">
        <f>Bike!E30</f>
        <v>8.9</v>
      </c>
      <c r="N30" s="7">
        <f>Run!E30</f>
        <v>1.6</v>
      </c>
      <c r="P30" s="7">
        <f t="shared" si="4"/>
        <v>10.701945575</v>
      </c>
      <c r="Q30" s="5">
        <f t="shared" si="6"/>
        <v>11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x14ac:dyDescent="0.25">
      <c r="A31" s="8" t="str">
        <f>Registrants!A31</f>
        <v>Pujo, Katherine</v>
      </c>
      <c r="B31" s="8">
        <f>Registrants!B31</f>
        <v>64</v>
      </c>
      <c r="C31" s="8" t="str">
        <f>Registrants!C31</f>
        <v>FEMALE</v>
      </c>
      <c r="E31" s="8">
        <f>Swim!I31</f>
        <v>13</v>
      </c>
      <c r="F31" s="8">
        <f>Bike!H31</f>
        <v>14</v>
      </c>
      <c r="G31" s="8">
        <f>Run!H31</f>
        <v>14</v>
      </c>
      <c r="I31" s="8">
        <f t="shared" si="0"/>
        <v>41</v>
      </c>
      <c r="J31" s="6">
        <f t="shared" si="5"/>
        <v>14</v>
      </c>
      <c r="L31" s="7">
        <f>Swim!F31</f>
        <v>0.20194557500000002</v>
      </c>
      <c r="M31" s="7">
        <f>Bike!E31</f>
        <v>5.8</v>
      </c>
      <c r="N31" s="7">
        <f>Run!E31</f>
        <v>1.1200000000000001</v>
      </c>
      <c r="P31" s="7">
        <f t="shared" si="4"/>
        <v>7.1219455749999998</v>
      </c>
      <c r="Q31" s="5">
        <f t="shared" si="6"/>
        <v>3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x14ac:dyDescent="0.25">
      <c r="A32" s="8" t="str">
        <f>Registrants!A32</f>
        <v>Casey, Barbara</v>
      </c>
      <c r="B32" s="8">
        <f>Registrants!B32</f>
        <v>67</v>
      </c>
      <c r="C32" s="8" t="str">
        <f>Registrants!C32</f>
        <v>FEMALE</v>
      </c>
      <c r="E32" s="8">
        <f>Swim!I32</f>
        <v>15</v>
      </c>
      <c r="F32" s="8">
        <f>Bike!H32</f>
        <v>15</v>
      </c>
      <c r="G32" s="8">
        <f>Run!H32</f>
        <v>15</v>
      </c>
      <c r="I32" s="8">
        <f t="shared" si="0"/>
        <v>45</v>
      </c>
      <c r="J32" s="6">
        <f t="shared" si="5"/>
        <v>15</v>
      </c>
      <c r="L32" s="7">
        <f>Swim!F32</f>
        <v>0.13980847500000002</v>
      </c>
      <c r="M32" s="7">
        <f>Bike!E32</f>
        <v>5.5</v>
      </c>
      <c r="N32" s="7">
        <f>Run!E32</f>
        <v>0.59</v>
      </c>
      <c r="P32" s="7">
        <f t="shared" si="4"/>
        <v>6.2298084749999996</v>
      </c>
      <c r="Q32" s="5">
        <f t="shared" si="6"/>
        <v>2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17" x14ac:dyDescent="0.25">
      <c r="A33" s="9"/>
      <c r="B33" s="9"/>
      <c r="C33" s="9"/>
      <c r="D33" s="9"/>
      <c r="E33" s="9"/>
      <c r="F33" s="9"/>
      <c r="G33" s="9"/>
      <c r="H33" s="9"/>
      <c r="I33" s="9"/>
      <c r="J33" s="10"/>
      <c r="K33" s="9"/>
      <c r="L33" s="11"/>
      <c r="M33" s="11"/>
      <c r="N33" s="11"/>
      <c r="O33" s="9"/>
      <c r="P33" s="11"/>
      <c r="Q33" s="10"/>
    </row>
    <row r="34" spans="1:17" x14ac:dyDescent="0.25">
      <c r="A34" s="8" t="str">
        <f>Registrants!A34</f>
        <v>Medina, Jose</v>
      </c>
      <c r="B34" s="8">
        <f>Registrants!B34</f>
        <v>22</v>
      </c>
      <c r="C34" s="8" t="str">
        <f>Registrants!C34</f>
        <v>MALE</v>
      </c>
      <c r="E34" s="8">
        <f>Swim!I34</f>
        <v>6</v>
      </c>
      <c r="F34" s="8">
        <f>Bike!H34</f>
        <v>9</v>
      </c>
      <c r="G34" s="8">
        <f>Run!H34</f>
        <v>8</v>
      </c>
      <c r="I34" s="8">
        <f t="shared" si="0"/>
        <v>23</v>
      </c>
      <c r="J34" s="6">
        <f>_xlfn.RANK.EQ(I34,$I$34:$I$44,1)</f>
        <v>8</v>
      </c>
      <c r="L34" s="7">
        <f>Swim!F34</f>
        <v>0.3106855</v>
      </c>
      <c r="M34" s="7">
        <f>Bike!E34</f>
        <v>8</v>
      </c>
      <c r="N34" s="7">
        <f>Run!E34</f>
        <v>2.2599999999999998</v>
      </c>
      <c r="P34" s="7">
        <f t="shared" si="4"/>
        <v>10.5706855</v>
      </c>
      <c r="Q34" s="5">
        <f>_xlfn.RANK.EQ(P34,$P$34:$P$44,1)</f>
        <v>3</v>
      </c>
    </row>
    <row r="35" spans="1:17" s="21" customFormat="1" x14ac:dyDescent="0.25">
      <c r="A35" s="21" t="str">
        <f>Registrants!A35</f>
        <v>Cadle, Paul</v>
      </c>
      <c r="B35" s="21">
        <f>Registrants!B35</f>
        <v>24</v>
      </c>
      <c r="C35" s="21" t="str">
        <f>Registrants!C35</f>
        <v>MALE</v>
      </c>
      <c r="E35" s="21">
        <f>Swim!I35</f>
        <v>1</v>
      </c>
      <c r="F35" s="21">
        <f>Bike!H35</f>
        <v>1</v>
      </c>
      <c r="G35" s="21">
        <f>Run!H35</f>
        <v>4</v>
      </c>
      <c r="I35" s="21">
        <f t="shared" si="0"/>
        <v>6</v>
      </c>
      <c r="J35" s="22">
        <f t="shared" ref="J35:J43" si="7">_xlfn.RANK.EQ(I35,$I$34:$I$44,1)</f>
        <v>1</v>
      </c>
      <c r="L35" s="23">
        <f>Swim!F35</f>
        <v>0.35728832500000002</v>
      </c>
      <c r="M35" s="23">
        <f>Bike!E35</f>
        <v>11</v>
      </c>
      <c r="N35" s="23">
        <f>Run!E35</f>
        <v>2.4</v>
      </c>
      <c r="P35" s="23">
        <f t="shared" si="4"/>
        <v>13.757288325000001</v>
      </c>
      <c r="Q35" s="22">
        <f t="shared" ref="Q35:Q43" si="8">_xlfn.RANK.EQ(P35,$P$34:$P$44,1)</f>
        <v>10</v>
      </c>
    </row>
    <row r="36" spans="1:17" x14ac:dyDescent="0.25">
      <c r="A36" s="8" t="str">
        <f>Registrants!A36</f>
        <v>Lamson, Andrew</v>
      </c>
      <c r="B36" s="8">
        <f>Registrants!B36</f>
        <v>24</v>
      </c>
      <c r="C36" s="8" t="str">
        <f>Registrants!C36</f>
        <v>MALE</v>
      </c>
      <c r="E36" s="8">
        <f>Swim!I36</f>
        <v>8</v>
      </c>
      <c r="F36" s="8">
        <f>Bike!H36</f>
        <v>10</v>
      </c>
      <c r="G36" s="8">
        <f>Run!H36</f>
        <v>10</v>
      </c>
      <c r="I36" s="8">
        <f t="shared" si="0"/>
        <v>28</v>
      </c>
      <c r="J36" s="6">
        <f t="shared" si="7"/>
        <v>10</v>
      </c>
      <c r="L36" s="7">
        <f>Swim!F36</f>
        <v>0.27961695000000003</v>
      </c>
      <c r="M36" s="7">
        <f>Bike!E36</f>
        <v>7.3</v>
      </c>
      <c r="N36" s="7">
        <f>Run!E36</f>
        <v>1.84</v>
      </c>
      <c r="P36" s="7">
        <f t="shared" si="4"/>
        <v>9.41961695</v>
      </c>
      <c r="Q36" s="5">
        <f t="shared" si="8"/>
        <v>1</v>
      </c>
    </row>
    <row r="37" spans="1:17" x14ac:dyDescent="0.25">
      <c r="A37" s="8" t="str">
        <f>Registrants!A37</f>
        <v>Levin, Andrew</v>
      </c>
      <c r="B37" s="8">
        <f>Registrants!B37</f>
        <v>25</v>
      </c>
      <c r="C37" s="8" t="str">
        <f>Registrants!C37</f>
        <v>MALE</v>
      </c>
      <c r="E37" s="8">
        <f>Swim!I37</f>
        <v>7</v>
      </c>
      <c r="F37" s="8">
        <f>Bike!H37</f>
        <v>3</v>
      </c>
      <c r="G37" s="8">
        <f>Run!H37</f>
        <v>4</v>
      </c>
      <c r="I37" s="8">
        <f t="shared" si="0"/>
        <v>14</v>
      </c>
      <c r="J37" s="6">
        <f t="shared" si="7"/>
        <v>7</v>
      </c>
      <c r="L37" s="7">
        <f>Swim!F37</f>
        <v>0.29515122500000002</v>
      </c>
      <c r="M37" s="7">
        <f>Bike!E37</f>
        <v>10.4</v>
      </c>
      <c r="N37" s="7">
        <f>Run!E37</f>
        <v>2.4</v>
      </c>
      <c r="P37" s="7">
        <f t="shared" si="4"/>
        <v>13.095151225</v>
      </c>
      <c r="Q37" s="5">
        <f t="shared" si="8"/>
        <v>7</v>
      </c>
    </row>
    <row r="38" spans="1:17" x14ac:dyDescent="0.25">
      <c r="A38" s="8" t="str">
        <f>Registrants!A38</f>
        <v>Kilduff, Derek</v>
      </c>
      <c r="B38" s="8">
        <f>Registrants!B38</f>
        <v>36</v>
      </c>
      <c r="C38" s="8" t="str">
        <f>Registrants!C38</f>
        <v>MALE</v>
      </c>
      <c r="E38" s="8">
        <f>Swim!I38</f>
        <v>10</v>
      </c>
      <c r="F38" s="8">
        <f>Bike!H38</f>
        <v>8</v>
      </c>
      <c r="G38" s="8">
        <f>Run!H38</f>
        <v>9</v>
      </c>
      <c r="I38" s="8">
        <f t="shared" si="0"/>
        <v>27</v>
      </c>
      <c r="J38" s="6">
        <f t="shared" si="7"/>
        <v>9</v>
      </c>
      <c r="L38" s="7">
        <f>Swim!F38</f>
        <v>0.23301412500000002</v>
      </c>
      <c r="M38" s="7">
        <f>Bike!E38</f>
        <v>8.1</v>
      </c>
      <c r="N38" s="7">
        <f>Run!E38</f>
        <v>2</v>
      </c>
      <c r="P38" s="7">
        <f t="shared" si="4"/>
        <v>10.333014125</v>
      </c>
      <c r="Q38" s="5">
        <f t="shared" si="8"/>
        <v>2</v>
      </c>
    </row>
    <row r="39" spans="1:17" x14ac:dyDescent="0.25">
      <c r="A39" s="8" t="str">
        <f>Registrants!A39</f>
        <v>Vanne, Michael</v>
      </c>
      <c r="B39" s="8">
        <f>Registrants!B39</f>
        <v>37</v>
      </c>
      <c r="C39" s="8" t="str">
        <f>Registrants!C39</f>
        <v>MALE</v>
      </c>
      <c r="E39" s="8">
        <f>Swim!I39</f>
        <v>9</v>
      </c>
      <c r="F39" s="8">
        <f>Bike!H39</f>
        <v>3</v>
      </c>
      <c r="G39" s="8">
        <f>Run!H39</f>
        <v>1</v>
      </c>
      <c r="I39" s="8">
        <f t="shared" si="0"/>
        <v>13</v>
      </c>
      <c r="J39" s="6">
        <f t="shared" si="7"/>
        <v>6</v>
      </c>
      <c r="L39" s="7">
        <f>Swim!F39</f>
        <v>0.2485484</v>
      </c>
      <c r="M39" s="7">
        <f>Bike!E39</f>
        <v>10.4</v>
      </c>
      <c r="N39" s="7">
        <f>Run!E39</f>
        <v>2.78</v>
      </c>
      <c r="P39" s="7">
        <f t="shared" si="4"/>
        <v>13.4285484</v>
      </c>
      <c r="Q39" s="5">
        <f t="shared" si="8"/>
        <v>8</v>
      </c>
    </row>
    <row r="40" spans="1:17" x14ac:dyDescent="0.25">
      <c r="A40" s="8" t="str">
        <f>Registrants!A40</f>
        <v>Michaelsen, Garrett</v>
      </c>
      <c r="B40" s="8">
        <f>Registrants!B40</f>
        <v>38</v>
      </c>
      <c r="C40" s="8" t="str">
        <f>Registrants!C40</f>
        <v>MALE</v>
      </c>
      <c r="E40" s="8">
        <f>Swim!I40</f>
        <v>3</v>
      </c>
      <c r="F40" s="8">
        <f>Bike!H40</f>
        <v>1</v>
      </c>
      <c r="G40" s="8">
        <f>Run!H40</f>
        <v>6</v>
      </c>
      <c r="I40" s="8">
        <f t="shared" si="0"/>
        <v>10</v>
      </c>
      <c r="J40" s="6">
        <f t="shared" si="7"/>
        <v>2</v>
      </c>
      <c r="L40" s="7">
        <f>Swim!F40</f>
        <v>0.32621977499999999</v>
      </c>
      <c r="M40" s="7">
        <f>Bike!E40</f>
        <v>11</v>
      </c>
      <c r="N40" s="7">
        <f>Run!E40</f>
        <v>2.34</v>
      </c>
      <c r="P40" s="7">
        <f t="shared" si="4"/>
        <v>13.666219775</v>
      </c>
      <c r="Q40" s="5">
        <f t="shared" si="8"/>
        <v>9</v>
      </c>
    </row>
    <row r="41" spans="1:17" x14ac:dyDescent="0.25">
      <c r="A41" s="8" t="str">
        <f>Registrants!A41</f>
        <v>English, Matthew</v>
      </c>
      <c r="B41" s="8">
        <f>Registrants!B41</f>
        <v>39</v>
      </c>
      <c r="C41" s="8" t="str">
        <f>Registrants!C41</f>
        <v>MALE</v>
      </c>
      <c r="E41" s="8">
        <f>Swim!I41</f>
        <v>2</v>
      </c>
      <c r="F41" s="8">
        <f>Bike!H41</f>
        <v>3</v>
      </c>
      <c r="G41" s="8">
        <f>Run!H41</f>
        <v>7</v>
      </c>
      <c r="I41" s="8">
        <f t="shared" si="0"/>
        <v>12</v>
      </c>
      <c r="J41" s="6">
        <f t="shared" si="7"/>
        <v>4</v>
      </c>
      <c r="L41" s="7">
        <f>Swim!F41</f>
        <v>0.34175405000000003</v>
      </c>
      <c r="M41" s="7">
        <f>Bike!E41</f>
        <v>10.4</v>
      </c>
      <c r="N41" s="7">
        <f>Run!E41</f>
        <v>2.33</v>
      </c>
      <c r="P41" s="7">
        <f t="shared" si="4"/>
        <v>13.071754050000001</v>
      </c>
      <c r="Q41" s="5">
        <f t="shared" si="8"/>
        <v>6</v>
      </c>
    </row>
    <row r="42" spans="1:17" x14ac:dyDescent="0.25">
      <c r="A42" s="8" t="str">
        <f>Registrants!A42</f>
        <v>McCarty, Robert</v>
      </c>
      <c r="B42" s="8">
        <f>Registrants!B42</f>
        <v>39</v>
      </c>
      <c r="C42" s="8" t="str">
        <f>Registrants!C42</f>
        <v>MALE</v>
      </c>
      <c r="E42" s="8">
        <f>Swim!I42</f>
        <v>3</v>
      </c>
      <c r="F42" s="8">
        <f>Bike!H42</f>
        <v>7</v>
      </c>
      <c r="G42" s="8">
        <f>Run!H42</f>
        <v>2</v>
      </c>
      <c r="I42" s="8">
        <f t="shared" si="0"/>
        <v>12</v>
      </c>
      <c r="J42" s="6">
        <f t="shared" si="7"/>
        <v>4</v>
      </c>
      <c r="L42" s="7">
        <f>Swim!F42</f>
        <v>0.32621977499999999</v>
      </c>
      <c r="M42" s="7">
        <f>Bike!E42</f>
        <v>8.3000000000000007</v>
      </c>
      <c r="N42" s="7">
        <f>Run!E42</f>
        <v>2.5</v>
      </c>
      <c r="P42" s="7">
        <f t="shared" si="4"/>
        <v>11.126219775000001</v>
      </c>
      <c r="Q42" s="5">
        <f t="shared" si="8"/>
        <v>4</v>
      </c>
    </row>
    <row r="43" spans="1:17" x14ac:dyDescent="0.25">
      <c r="A43" s="8" t="str">
        <f>Registrants!A43</f>
        <v>Lanning, Chris</v>
      </c>
      <c r="B43" s="8">
        <f>Registrants!B43</f>
        <v>39</v>
      </c>
      <c r="C43" s="8" t="str">
        <f>Registrants!C43</f>
        <v>MALE</v>
      </c>
      <c r="E43" s="8">
        <f>Swim!I43</f>
        <v>3</v>
      </c>
      <c r="F43" s="8">
        <f>Bike!H43</f>
        <v>6</v>
      </c>
      <c r="G43" s="8">
        <f>Run!H43</f>
        <v>2</v>
      </c>
      <c r="I43" s="8">
        <f t="shared" si="0"/>
        <v>11</v>
      </c>
      <c r="J43" s="6">
        <f t="shared" si="7"/>
        <v>3</v>
      </c>
      <c r="L43" s="7">
        <f>Swim!F43</f>
        <v>0.32621977499999999</v>
      </c>
      <c r="M43" s="7">
        <f>Bike!E43</f>
        <v>8.5</v>
      </c>
      <c r="N43" s="7">
        <f>Run!E43</f>
        <v>2.5</v>
      </c>
      <c r="P43" s="7">
        <f t="shared" si="4"/>
        <v>11.326219775</v>
      </c>
      <c r="Q43" s="5">
        <f t="shared" si="8"/>
        <v>5</v>
      </c>
    </row>
    <row r="44" spans="1:17" x14ac:dyDescent="0.25">
      <c r="A44" s="9"/>
      <c r="B44" s="9"/>
      <c r="C44" s="9"/>
      <c r="D44" s="9"/>
      <c r="E44" s="9"/>
      <c r="F44" s="9"/>
      <c r="G44" s="9"/>
      <c r="H44" s="9"/>
      <c r="I44" s="9"/>
      <c r="J44" s="10"/>
      <c r="K44" s="9"/>
      <c r="L44" s="11"/>
      <c r="M44" s="11"/>
      <c r="N44" s="11"/>
      <c r="O44" s="9"/>
      <c r="P44" s="11"/>
      <c r="Q44" s="10"/>
    </row>
    <row r="45" spans="1:17" s="21" customFormat="1" x14ac:dyDescent="0.25">
      <c r="A45" s="21" t="str">
        <f>Registrants!A45</f>
        <v>Palen, Joshua</v>
      </c>
      <c r="B45" s="21">
        <f>Registrants!B45</f>
        <v>40</v>
      </c>
      <c r="C45" s="21" t="str">
        <f>Registrants!C45</f>
        <v>MALE</v>
      </c>
      <c r="E45" s="21">
        <f>Swim!I45</f>
        <v>1</v>
      </c>
      <c r="F45" s="21">
        <f>Bike!H45</f>
        <v>3</v>
      </c>
      <c r="G45" s="21">
        <f>Run!H45</f>
        <v>4</v>
      </c>
      <c r="I45" s="21">
        <f t="shared" si="0"/>
        <v>8</v>
      </c>
      <c r="J45" s="22">
        <f>_xlfn.RANK.EQ(I45,$I$45:$I$56,1)</f>
        <v>1</v>
      </c>
      <c r="L45" s="23">
        <f>Swim!F45</f>
        <v>0.38835687499999999</v>
      </c>
      <c r="M45" s="23">
        <f>Bike!E45</f>
        <v>10.8</v>
      </c>
      <c r="N45" s="23">
        <f>Run!E45</f>
        <v>2.3199999999999998</v>
      </c>
      <c r="P45" s="23">
        <f t="shared" si="4"/>
        <v>13.508356875</v>
      </c>
      <c r="Q45" s="22">
        <f>_xlfn.RANK.EQ(P45,$P$45:$P$56,1)</f>
        <v>10</v>
      </c>
    </row>
    <row r="46" spans="1:17" x14ac:dyDescent="0.25">
      <c r="A46" s="8" t="str">
        <f>Registrants!A46</f>
        <v>DiGregorio, Stephen</v>
      </c>
      <c r="B46" s="8">
        <f>Registrants!B46</f>
        <v>47</v>
      </c>
      <c r="C46" s="8" t="str">
        <f>Registrants!C46</f>
        <v>MALE</v>
      </c>
      <c r="E46" s="8">
        <f>Swim!I46</f>
        <v>7</v>
      </c>
      <c r="F46" s="8">
        <f>Bike!H46</f>
        <v>7</v>
      </c>
      <c r="G46" s="8">
        <f>Run!H46</f>
        <v>5</v>
      </c>
      <c r="I46" s="8">
        <f t="shared" si="0"/>
        <v>19</v>
      </c>
      <c r="J46" s="6">
        <f>_xlfn.RANK.EQ(I46,$I$45:$I$56,1)</f>
        <v>7</v>
      </c>
      <c r="L46" s="7">
        <f>Swim!F46</f>
        <v>0.2485484</v>
      </c>
      <c r="M46" s="7">
        <f>Bike!E46</f>
        <v>9.6</v>
      </c>
      <c r="N46" s="7">
        <f>Run!E46</f>
        <v>2.08</v>
      </c>
      <c r="P46" s="7">
        <f t="shared" si="4"/>
        <v>11.9285484</v>
      </c>
      <c r="Q46" s="5">
        <f>_xlfn.RANK.EQ(P46,$P$45:$P$56,1)</f>
        <v>6</v>
      </c>
    </row>
    <row r="47" spans="1:17" x14ac:dyDescent="0.25">
      <c r="A47" s="8" t="str">
        <f>Registrants!A47</f>
        <v>McDowell, Sean</v>
      </c>
      <c r="B47" s="8">
        <f>Registrants!B47</f>
        <v>47</v>
      </c>
      <c r="C47" s="8" t="str">
        <f>Registrants!C47</f>
        <v>MALE</v>
      </c>
      <c r="L47" s="7">
        <f>Swim!F47</f>
        <v>0</v>
      </c>
      <c r="M47" s="7">
        <f>Bike!E47</f>
        <v>0</v>
      </c>
      <c r="N47" s="7">
        <f>Run!E47</f>
        <v>0</v>
      </c>
      <c r="P47" s="7">
        <f t="shared" si="4"/>
        <v>0</v>
      </c>
      <c r="Q47" s="5">
        <f>_xlfn.RANK.EQ(P47,$P$45:$P$56,1)</f>
        <v>1</v>
      </c>
    </row>
    <row r="48" spans="1:17" x14ac:dyDescent="0.25">
      <c r="A48" s="8" t="str">
        <f>Registrants!A48</f>
        <v>Drew, Justin</v>
      </c>
      <c r="B48" s="8">
        <f>Registrants!B48</f>
        <v>48</v>
      </c>
      <c r="C48" s="8" t="str">
        <f>Registrants!C48</f>
        <v>MALE</v>
      </c>
      <c r="E48" s="8">
        <f>Swim!I48</f>
        <v>5</v>
      </c>
      <c r="F48" s="8">
        <f>Bike!H48</f>
        <v>6</v>
      </c>
      <c r="G48" s="8">
        <f>Run!H48</f>
        <v>2</v>
      </c>
      <c r="I48" s="8">
        <f t="shared" si="0"/>
        <v>13</v>
      </c>
      <c r="J48" s="6">
        <f>_xlfn.RANK.EQ(I48,$I$45:$I$56,1)</f>
        <v>5</v>
      </c>
      <c r="L48" s="7">
        <f>Swim!F48</f>
        <v>0.27961695000000003</v>
      </c>
      <c r="M48" s="7">
        <f>Bike!E48</f>
        <v>10</v>
      </c>
      <c r="N48" s="7">
        <f>Run!E48</f>
        <v>2.62</v>
      </c>
      <c r="P48" s="7">
        <f t="shared" si="4"/>
        <v>12.899616949999999</v>
      </c>
      <c r="Q48" s="5">
        <f>_xlfn.RANK.EQ(P48,$P$45:$P$56,1)</f>
        <v>8</v>
      </c>
    </row>
    <row r="49" spans="1:17" x14ac:dyDescent="0.25">
      <c r="A49" s="8" t="str">
        <f>Registrants!A49</f>
        <v>Fugere, Scott</v>
      </c>
      <c r="B49" s="8">
        <f>Registrants!B49</f>
        <v>48</v>
      </c>
      <c r="C49" s="8" t="str">
        <f>Registrants!C49</f>
        <v>MALE</v>
      </c>
      <c r="E49" s="8">
        <f>Swim!I49</f>
        <v>7</v>
      </c>
      <c r="F49" s="8">
        <f>Bike!H49</f>
        <v>8</v>
      </c>
      <c r="G49" s="8">
        <f>Run!H49</f>
        <v>7</v>
      </c>
      <c r="I49" s="8">
        <f t="shared" si="0"/>
        <v>22</v>
      </c>
      <c r="J49" s="6">
        <f>_xlfn.RANK.EQ(I49,$I$45:$I$56,1)</f>
        <v>8</v>
      </c>
      <c r="L49" s="7">
        <f>Swim!F49</f>
        <v>0.2485484</v>
      </c>
      <c r="M49" s="7">
        <f>Bike!E49</f>
        <v>9.4</v>
      </c>
      <c r="N49" s="7">
        <f>Run!E49</f>
        <v>1.8</v>
      </c>
      <c r="P49" s="7">
        <f t="shared" si="4"/>
        <v>11.448548400000002</v>
      </c>
      <c r="Q49" s="5">
        <f>_xlfn.RANK.EQ(P49,$P$45:$P$56,1)</f>
        <v>4</v>
      </c>
    </row>
    <row r="50" spans="1:17" x14ac:dyDescent="0.25">
      <c r="A50" s="8" t="str">
        <f>Registrants!A50</f>
        <v>Casey, Donal</v>
      </c>
      <c r="B50" s="8">
        <f>Registrants!B50</f>
        <v>49</v>
      </c>
      <c r="C50" s="8" t="str">
        <f>Registrants!C50</f>
        <v>MALE</v>
      </c>
      <c r="E50" s="8">
        <f>Swim!I50</f>
        <v>5</v>
      </c>
      <c r="F50" s="8">
        <f>Bike!H50</f>
        <v>1</v>
      </c>
      <c r="G50" s="8">
        <f>Run!H50</f>
        <v>3</v>
      </c>
      <c r="I50" s="8">
        <f t="shared" si="0"/>
        <v>9</v>
      </c>
      <c r="J50" s="6">
        <f>_xlfn.RANK.EQ(I50,$I$45:$I$56,1)</f>
        <v>3</v>
      </c>
      <c r="L50" s="7">
        <f>Swim!F50</f>
        <v>0.27961695000000003</v>
      </c>
      <c r="M50" s="7">
        <f>Bike!E50</f>
        <v>11.4</v>
      </c>
      <c r="N50" s="7">
        <f>Run!E50</f>
        <v>2.59</v>
      </c>
      <c r="P50" s="7">
        <f t="shared" si="4"/>
        <v>14.26961695</v>
      </c>
      <c r="Q50" s="5">
        <f>_xlfn.RANK.EQ(P50,$P$45:$P$56,1)</f>
        <v>11</v>
      </c>
    </row>
    <row r="51" spans="1:17" s="21" customFormat="1" x14ac:dyDescent="0.25">
      <c r="A51" s="21" t="str">
        <f>Registrants!A51</f>
        <v>Ferullo, Rick</v>
      </c>
      <c r="B51" s="21">
        <f>Registrants!B51</f>
        <v>57</v>
      </c>
      <c r="C51" s="21" t="str">
        <f>Registrants!C51</f>
        <v>MALE</v>
      </c>
      <c r="E51" s="21">
        <f>Swim!I51</f>
        <v>3</v>
      </c>
      <c r="F51" s="21">
        <f>Bike!H51</f>
        <v>4</v>
      </c>
      <c r="G51" s="21">
        <f>Run!H51</f>
        <v>1</v>
      </c>
      <c r="I51" s="21">
        <f t="shared" si="0"/>
        <v>8</v>
      </c>
      <c r="J51" s="22">
        <f>_xlfn.RANK.EQ(I51,$I$45:$I$56,1)</f>
        <v>1</v>
      </c>
      <c r="L51" s="23">
        <f>Swim!F51</f>
        <v>0.34175405000000003</v>
      </c>
      <c r="M51" s="23">
        <f>Bike!E51</f>
        <v>10.1</v>
      </c>
      <c r="N51" s="23">
        <f>Run!E51</f>
        <v>2.65</v>
      </c>
      <c r="P51" s="23">
        <f t="shared" si="4"/>
        <v>13.09175405</v>
      </c>
      <c r="Q51" s="22">
        <f>_xlfn.RANK.EQ(P51,$P$45:$P$56,1)</f>
        <v>9</v>
      </c>
    </row>
    <row r="52" spans="1:17" x14ac:dyDescent="0.25">
      <c r="A52" s="8" t="str">
        <f>Registrants!A52</f>
        <v>patnaude, david</v>
      </c>
      <c r="B52" s="8">
        <f>Registrants!B52</f>
        <v>58</v>
      </c>
      <c r="C52" s="8" t="str">
        <f>Registrants!C52</f>
        <v>MALE</v>
      </c>
      <c r="E52" s="8">
        <f>Swim!I52</f>
        <v>4</v>
      </c>
      <c r="F52" s="8">
        <f>Bike!H52</f>
        <v>4</v>
      </c>
      <c r="G52" s="8">
        <f>Run!H52</f>
        <v>9</v>
      </c>
      <c r="I52" s="8">
        <f t="shared" si="0"/>
        <v>17</v>
      </c>
      <c r="J52" s="6">
        <f>_xlfn.RANK.EQ(I52,$I$45:$I$56,1)</f>
        <v>6</v>
      </c>
      <c r="L52" s="7">
        <f>Swim!F52</f>
        <v>0.3106855</v>
      </c>
      <c r="M52" s="7">
        <f>Bike!E52</f>
        <v>10.1</v>
      </c>
      <c r="N52" s="7">
        <f>Run!E52</f>
        <v>1.33</v>
      </c>
      <c r="P52" s="7">
        <f t="shared" si="4"/>
        <v>11.7406855</v>
      </c>
      <c r="Q52" s="5">
        <f>_xlfn.RANK.EQ(P52,$P$45:$P$56,1)</f>
        <v>5</v>
      </c>
    </row>
    <row r="53" spans="1:17" x14ac:dyDescent="0.25">
      <c r="A53" s="8" t="str">
        <f>Registrants!A53</f>
        <v>Fish, Ted</v>
      </c>
      <c r="B53" s="8">
        <f>Registrants!B53</f>
        <v>59</v>
      </c>
      <c r="C53" s="8" t="str">
        <f>Registrants!C53</f>
        <v>MALE</v>
      </c>
      <c r="L53" s="7">
        <f>Swim!F53</f>
        <v>0</v>
      </c>
      <c r="M53" s="7">
        <f>Bike!E53</f>
        <v>0</v>
      </c>
      <c r="N53" s="7">
        <f>Run!E53</f>
        <v>0</v>
      </c>
      <c r="P53" s="7">
        <f t="shared" si="4"/>
        <v>0</v>
      </c>
      <c r="Q53" s="5">
        <f>_xlfn.RANK.EQ(P53,$P$45:$P$56,1)</f>
        <v>1</v>
      </c>
    </row>
    <row r="54" spans="1:17" x14ac:dyDescent="0.25">
      <c r="A54" s="8" t="str">
        <f>Registrants!A54</f>
        <v>Flynn, Joe</v>
      </c>
      <c r="B54" s="8">
        <f>Registrants!B54</f>
        <v>68</v>
      </c>
      <c r="C54" s="8" t="str">
        <f>Registrants!C54</f>
        <v>MALE</v>
      </c>
      <c r="E54" s="8">
        <f>Swim!I54</f>
        <v>2</v>
      </c>
      <c r="F54" s="8">
        <f>Bike!H54</f>
        <v>2</v>
      </c>
      <c r="G54" s="8">
        <f>Run!H54</f>
        <v>8</v>
      </c>
      <c r="I54" s="8">
        <f t="shared" ref="I54" si="9">SUM(E54:G54)</f>
        <v>12</v>
      </c>
      <c r="J54" s="6">
        <f>_xlfn.RANK.EQ(I54,$I$45:$I$56,1)</f>
        <v>4</v>
      </c>
      <c r="L54" s="7">
        <f>Swim!F54</f>
        <v>0.3728226</v>
      </c>
      <c r="M54" s="7">
        <f>Bike!E54</f>
        <v>11</v>
      </c>
      <c r="N54" s="7">
        <f>Run!E54</f>
        <v>1.5</v>
      </c>
      <c r="P54" s="7">
        <f t="shared" si="4"/>
        <v>12.872822599999999</v>
      </c>
      <c r="Q54" s="5">
        <f>_xlfn.RANK.EQ(P54,$P$45:$P$56,1)</f>
        <v>7</v>
      </c>
    </row>
    <row r="55" spans="1:17" x14ac:dyDescent="0.25">
      <c r="A55" s="8" t="str">
        <f>Registrants!A55</f>
        <v>Mcmanus, Joe</v>
      </c>
      <c r="B55" s="8">
        <f>Registrants!B55</f>
        <v>68</v>
      </c>
      <c r="C55" s="8" t="str">
        <f>Registrants!C55</f>
        <v>MALE</v>
      </c>
      <c r="E55" s="8">
        <f>Swim!I55</f>
        <v>7</v>
      </c>
      <c r="F55" s="8">
        <f>Bike!H55</f>
        <v>9</v>
      </c>
      <c r="G55" s="8">
        <f>Run!H55</f>
        <v>6</v>
      </c>
      <c r="I55" s="8">
        <f t="shared" si="0"/>
        <v>22</v>
      </c>
      <c r="J55" s="6">
        <f>_xlfn.RANK.EQ(I55,$I$45:$I$56,1)</f>
        <v>8</v>
      </c>
      <c r="L55" s="7">
        <f>Swim!F55</f>
        <v>0.2485484</v>
      </c>
      <c r="M55" s="7">
        <f>Bike!E55</f>
        <v>9.1</v>
      </c>
      <c r="N55" s="7">
        <f>Run!E55</f>
        <v>1.85</v>
      </c>
      <c r="P55" s="7">
        <f t="shared" si="4"/>
        <v>11.1985484</v>
      </c>
      <c r="Q55" s="5">
        <f>_xlfn.RANK.EQ(P55,$P$45:$P$56,1)</f>
        <v>3</v>
      </c>
    </row>
    <row r="56" spans="1:17" x14ac:dyDescent="0.25">
      <c r="A56" s="9"/>
      <c r="B56" s="9"/>
      <c r="C56" s="9"/>
      <c r="D56" s="9"/>
      <c r="E56" s="9"/>
      <c r="F56" s="9"/>
      <c r="G56" s="9"/>
      <c r="H56" s="9"/>
      <c r="I56" s="9"/>
      <c r="J56" s="10"/>
      <c r="K56" s="9"/>
      <c r="L56" s="11"/>
      <c r="M56" s="11"/>
      <c r="N56" s="11"/>
      <c r="O56" s="9"/>
      <c r="P56" s="11"/>
      <c r="Q56" s="10"/>
    </row>
    <row r="57" spans="1:17" x14ac:dyDescent="0.25">
      <c r="A57" s="20" t="str">
        <f>Registrants!A57</f>
        <v>Team Madeleine (Brodeur, Madeleine; Burke, Grace )</v>
      </c>
      <c r="B57" s="8">
        <f>Registrants!B57</f>
        <v>14</v>
      </c>
      <c r="C57" s="8" t="str">
        <f>Registrants!C57</f>
        <v>TEAM</v>
      </c>
      <c r="E57" s="8">
        <f>Swim!I57</f>
        <v>2</v>
      </c>
      <c r="F57" s="8">
        <f>Bike!H57</f>
        <v>3</v>
      </c>
      <c r="G57" s="8">
        <f>Run!H57</f>
        <v>2</v>
      </c>
      <c r="I57" s="8">
        <f t="shared" si="0"/>
        <v>7</v>
      </c>
      <c r="J57" s="6">
        <f>_xlfn.RANK.EQ(I57,$I$57:$I$62,1)</f>
        <v>3</v>
      </c>
      <c r="L57" s="7">
        <f>Swim!F57</f>
        <v>0.40389115000000003</v>
      </c>
      <c r="M57" s="7">
        <f>Bike!E57</f>
        <v>6.5</v>
      </c>
      <c r="N57" s="7">
        <f>Run!E57</f>
        <v>2.25</v>
      </c>
      <c r="P57" s="7">
        <f t="shared" si="4"/>
        <v>9.1538911499999998</v>
      </c>
      <c r="Q57" s="5">
        <f>_xlfn.RANK.EQ(P57,$P$57:$P$62,1)</f>
        <v>1</v>
      </c>
    </row>
    <row r="58" spans="1:17" x14ac:dyDescent="0.25">
      <c r="A58" s="20" t="str">
        <f>Registrants!A58</f>
        <v>Team Panda (Conway, Austin; Conway, Scott)</v>
      </c>
      <c r="B58" s="8">
        <f>Registrants!B58</f>
        <v>12</v>
      </c>
      <c r="C58" s="8" t="str">
        <f>Registrants!C58</f>
        <v>TEAM</v>
      </c>
      <c r="E58" s="8">
        <f>Swim!I58</f>
        <v>3</v>
      </c>
      <c r="F58" s="8">
        <f>Bike!H58</f>
        <v>1</v>
      </c>
      <c r="G58" s="8">
        <f>Run!H58</f>
        <v>1</v>
      </c>
      <c r="I58" s="8">
        <f t="shared" si="0"/>
        <v>5</v>
      </c>
      <c r="J58" s="6">
        <f>_xlfn.RANK.EQ(I58,$I$57:$I$62,1)</f>
        <v>1</v>
      </c>
      <c r="L58" s="7">
        <f>Swim!F58</f>
        <v>0.3728226</v>
      </c>
      <c r="M58" s="7">
        <f>Bike!E58</f>
        <v>11.4</v>
      </c>
      <c r="N58" s="7">
        <f>Run!E58</f>
        <v>2.52</v>
      </c>
      <c r="P58" s="7">
        <f t="shared" si="4"/>
        <v>14.292822599999999</v>
      </c>
      <c r="Q58" s="5">
        <f>_xlfn.RANK.EQ(P58,$P$57:$P$62,1)</f>
        <v>3</v>
      </c>
    </row>
    <row r="59" spans="1:17" x14ac:dyDescent="0.25">
      <c r="A59" s="20" t="str">
        <f>Registrants!A59</f>
        <v>Women of STEM (Forton, Jessica; McBride, Susan;Scott, Kerri )</v>
      </c>
      <c r="B59" s="8">
        <f>Registrants!B59</f>
        <v>44</v>
      </c>
      <c r="C59" s="8" t="str">
        <f>Registrants!C59</f>
        <v>TEAM</v>
      </c>
      <c r="E59" s="8">
        <f>Swim!I59</f>
        <v>1</v>
      </c>
      <c r="F59" s="8">
        <f>Bike!H59</f>
        <v>2</v>
      </c>
      <c r="G59" s="8">
        <f>Run!H59</f>
        <v>3</v>
      </c>
      <c r="I59" s="8">
        <f t="shared" si="0"/>
        <v>6</v>
      </c>
      <c r="J59" s="6">
        <f>_xlfn.RANK.EQ(I59,$I$57:$I$62,1)</f>
        <v>2</v>
      </c>
      <c r="L59" s="7">
        <f>Swim!F59</f>
        <v>0.41942542500000002</v>
      </c>
      <c r="M59" s="7">
        <f>Bike!E59</f>
        <v>8</v>
      </c>
      <c r="N59" s="7">
        <f>Run!E59</f>
        <v>2.2200000000000002</v>
      </c>
      <c r="P59" s="7">
        <f t="shared" si="4"/>
        <v>10.639425425000001</v>
      </c>
      <c r="Q59" s="5">
        <f>_xlfn.RANK.EQ(P59,$P$57:$P$62,1)</f>
        <v>2</v>
      </c>
    </row>
    <row r="60" spans="1:17" x14ac:dyDescent="0.25">
      <c r="A60" s="20"/>
    </row>
    <row r="61" spans="1:17" x14ac:dyDescent="0.25">
      <c r="A61" s="20"/>
    </row>
  </sheetData>
  <autoFilter ref="A1:AD7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Registrants</vt:lpstr>
      <vt:lpstr>Swim</vt:lpstr>
      <vt:lpstr>Bike</vt:lpstr>
      <vt:lpstr>Run</vt:lpstr>
      <vt:lpstr>Total</vt:lpstr>
      <vt:lpstr>Total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ymca training</cp:lastModifiedBy>
  <dcterms:created xsi:type="dcterms:W3CDTF">2018-02-20T15:29:10Z</dcterms:created>
  <dcterms:modified xsi:type="dcterms:W3CDTF">2019-02-23T17:12:26Z</dcterms:modified>
</cp:coreProperties>
</file>