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6"/>
  <workbookPr/>
  <mc:AlternateContent xmlns:mc="http://schemas.openxmlformats.org/markup-compatibility/2006">
    <mc:Choice Requires="x15">
      <x15ac:absPath xmlns:x15ac="http://schemas.microsoft.com/office/spreadsheetml/2010/11/ac" url="https://metronorthymca-my.sharepoint.com/personal/cgreen_metronorthymca_org/Documents/"/>
    </mc:Choice>
  </mc:AlternateContent>
  <xr:revisionPtr revIDLastSave="0" documentId="8_{7D4CA4ED-6A0F-493A-8D5A-4FE40F86435C}" xr6:coauthVersionLast="47" xr6:coauthVersionMax="47" xr10:uidLastSave="{00000000-0000-0000-0000-000000000000}"/>
  <bookViews>
    <workbookView xWindow="-108" yWindow="-108" windowWidth="23256" windowHeight="12456" firstSheet="4" activeTab="4" xr2:uid="{00000000-000D-0000-FFFF-FFFF00000000}"/>
  </bookViews>
  <sheets>
    <sheet name="Registrants" sheetId="3" r:id="rId1"/>
    <sheet name="Swim" sheetId="1" r:id="rId2"/>
    <sheet name="Bike" sheetId="4" r:id="rId3"/>
    <sheet name="Run" sheetId="5" r:id="rId4"/>
    <sheet name="Total" sheetId="6" r:id="rId5"/>
  </sheets>
  <definedNames>
    <definedName name="_xlnm._FilterDatabase" localSheetId="0" hidden="1">Registrants!$E$1:$E$62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A53" i="5"/>
  <c r="A54" i="5"/>
  <c r="A55" i="5"/>
  <c r="B54" i="5"/>
  <c r="B55" i="5"/>
  <c r="B56" i="5"/>
  <c r="B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7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1" i="5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3" i="1"/>
  <c r="A54" i="1"/>
  <c r="A55" i="1"/>
  <c r="A56" i="1"/>
  <c r="A57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2" i="1"/>
  <c r="A3" i="1"/>
  <c r="A4" i="1"/>
  <c r="A5" i="1"/>
  <c r="A6" i="1"/>
  <c r="A7" i="1"/>
  <c r="A8" i="1"/>
  <c r="A9" i="1"/>
  <c r="A10" i="1"/>
  <c r="A11" i="1"/>
  <c r="A12" i="1"/>
  <c r="A13" i="1"/>
  <c r="A1" i="1"/>
  <c r="A1" i="4"/>
  <c r="R38" i="6"/>
  <c r="R24" i="6"/>
  <c r="R23" i="6"/>
  <c r="R45" i="6"/>
  <c r="R30" i="6"/>
  <c r="R36" i="6"/>
  <c r="R73" i="6"/>
  <c r="R74" i="6"/>
  <c r="R10" i="6"/>
  <c r="R4" i="6"/>
  <c r="R28" i="6"/>
  <c r="R42" i="6"/>
  <c r="R41" i="6"/>
  <c r="R15" i="6"/>
  <c r="R34" i="6"/>
  <c r="R9" i="6"/>
  <c r="R12" i="6"/>
  <c r="R27" i="6"/>
  <c r="R47" i="6"/>
  <c r="R17" i="6"/>
  <c r="R39" i="6"/>
  <c r="R40" i="6"/>
  <c r="R14" i="6"/>
  <c r="R35" i="6"/>
  <c r="R7" i="6"/>
  <c r="R2" i="6"/>
  <c r="R46" i="6"/>
  <c r="R44" i="6"/>
  <c r="R76" i="6"/>
  <c r="R25" i="6"/>
  <c r="R13" i="6"/>
  <c r="R19" i="6"/>
  <c r="R37" i="6"/>
  <c r="R21" i="6"/>
  <c r="R6" i="6"/>
  <c r="R31" i="6"/>
  <c r="R18" i="6"/>
  <c r="R16" i="6"/>
  <c r="R26" i="6"/>
  <c r="R33" i="6"/>
  <c r="R22" i="6"/>
  <c r="R75" i="6"/>
  <c r="R20" i="6"/>
  <c r="R43" i="6"/>
  <c r="R5" i="6"/>
  <c r="R48" i="6"/>
  <c r="R49" i="6"/>
  <c r="R32" i="6"/>
  <c r="R3" i="6"/>
  <c r="R29" i="6"/>
  <c r="R8" i="6"/>
  <c r="R77" i="6"/>
  <c r="R78" i="6"/>
  <c r="R79" i="6"/>
  <c r="R80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11" i="6"/>
  <c r="N38" i="6"/>
  <c r="N24" i="6"/>
  <c r="N23" i="6"/>
  <c r="N45" i="6"/>
  <c r="N30" i="6"/>
  <c r="N36" i="6"/>
  <c r="N73" i="6"/>
  <c r="N74" i="6"/>
  <c r="N10" i="6"/>
  <c r="N4" i="6"/>
  <c r="N28" i="6"/>
  <c r="N42" i="6"/>
  <c r="N41" i="6"/>
  <c r="N15" i="6"/>
  <c r="N34" i="6"/>
  <c r="N9" i="6"/>
  <c r="N12" i="6"/>
  <c r="N27" i="6"/>
  <c r="N47" i="6"/>
  <c r="N17" i="6"/>
  <c r="N39" i="6"/>
  <c r="N40" i="6"/>
  <c r="N14" i="6"/>
  <c r="N35" i="6"/>
  <c r="N7" i="6"/>
  <c r="N2" i="6"/>
  <c r="N46" i="6"/>
  <c r="N44" i="6"/>
  <c r="N76" i="6"/>
  <c r="N25" i="6"/>
  <c r="N13" i="6"/>
  <c r="N19" i="6"/>
  <c r="N37" i="6"/>
  <c r="N21" i="6"/>
  <c r="N6" i="6"/>
  <c r="N31" i="6"/>
  <c r="N18" i="6"/>
  <c r="N16" i="6"/>
  <c r="N26" i="6"/>
  <c r="N33" i="6"/>
  <c r="N22" i="6"/>
  <c r="N75" i="6"/>
  <c r="N20" i="6"/>
  <c r="N43" i="6"/>
  <c r="N5" i="6"/>
  <c r="N48" i="6"/>
  <c r="N49" i="6"/>
  <c r="N32" i="6"/>
  <c r="N3" i="6"/>
  <c r="N29" i="6"/>
  <c r="N8" i="6"/>
  <c r="N77" i="6"/>
  <c r="N78" i="6"/>
  <c r="N79" i="6"/>
  <c r="N80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11" i="6"/>
  <c r="M38" i="6"/>
  <c r="M24" i="6"/>
  <c r="M23" i="6"/>
  <c r="M45" i="6"/>
  <c r="M30" i="6"/>
  <c r="M36" i="6"/>
  <c r="M73" i="6"/>
  <c r="M74" i="6"/>
  <c r="M10" i="6"/>
  <c r="M4" i="6"/>
  <c r="M28" i="6"/>
  <c r="M42" i="6"/>
  <c r="M41" i="6"/>
  <c r="M15" i="6"/>
  <c r="M34" i="6"/>
  <c r="M9" i="6"/>
  <c r="M12" i="6"/>
  <c r="M27" i="6"/>
  <c r="M47" i="6"/>
  <c r="M17" i="6"/>
  <c r="M39" i="6"/>
  <c r="M40" i="6"/>
  <c r="M14" i="6"/>
  <c r="M35" i="6"/>
  <c r="M7" i="6"/>
  <c r="M2" i="6"/>
  <c r="M46" i="6"/>
  <c r="M44" i="6"/>
  <c r="M76" i="6"/>
  <c r="M25" i="6"/>
  <c r="M13" i="6"/>
  <c r="M19" i="6"/>
  <c r="M37" i="6"/>
  <c r="M21" i="6"/>
  <c r="M6" i="6"/>
  <c r="M31" i="6"/>
  <c r="M18" i="6"/>
  <c r="M16" i="6"/>
  <c r="M26" i="6"/>
  <c r="M33" i="6"/>
  <c r="M22" i="6"/>
  <c r="M75" i="6"/>
  <c r="M20" i="6"/>
  <c r="M43" i="6"/>
  <c r="M5" i="6"/>
  <c r="M48" i="6"/>
  <c r="M49" i="6"/>
  <c r="M32" i="6"/>
  <c r="M3" i="6"/>
  <c r="M29" i="6"/>
  <c r="M8" i="6"/>
  <c r="M77" i="6"/>
  <c r="M78" i="6"/>
  <c r="M79" i="6"/>
  <c r="M80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11" i="6"/>
  <c r="C11" i="6"/>
  <c r="C38" i="6"/>
  <c r="C24" i="6"/>
  <c r="C23" i="6"/>
  <c r="C45" i="6"/>
  <c r="C30" i="6"/>
  <c r="C36" i="6"/>
  <c r="C73" i="6"/>
  <c r="C74" i="6"/>
  <c r="C10" i="6"/>
  <c r="C4" i="6"/>
  <c r="C28" i="6"/>
  <c r="C42" i="6"/>
  <c r="C41" i="6"/>
  <c r="C15" i="6"/>
  <c r="C34" i="6"/>
  <c r="C9" i="6"/>
  <c r="C12" i="6"/>
  <c r="C27" i="6"/>
  <c r="C47" i="6"/>
  <c r="C17" i="6"/>
  <c r="C39" i="6"/>
  <c r="C40" i="6"/>
  <c r="C14" i="6"/>
  <c r="C35" i="6"/>
  <c r="C7" i="6"/>
  <c r="C2" i="6"/>
  <c r="C46" i="6"/>
  <c r="C44" i="6"/>
  <c r="C76" i="6"/>
  <c r="C25" i="6"/>
  <c r="C13" i="6"/>
  <c r="C19" i="6"/>
  <c r="C37" i="6"/>
  <c r="C21" i="6"/>
  <c r="C6" i="6"/>
  <c r="C31" i="6"/>
  <c r="C18" i="6"/>
  <c r="C16" i="6"/>
  <c r="C26" i="6"/>
  <c r="C33" i="6"/>
  <c r="C22" i="6"/>
  <c r="C75" i="6"/>
  <c r="C20" i="6"/>
  <c r="C43" i="6"/>
  <c r="C5" i="6"/>
  <c r="C48" i="6"/>
  <c r="C49" i="6"/>
  <c r="C32" i="6"/>
  <c r="C3" i="6"/>
  <c r="C29" i="6"/>
  <c r="C8" i="6"/>
  <c r="C77" i="6"/>
  <c r="C78" i="6"/>
  <c r="C79" i="6"/>
  <c r="C80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6" i="6"/>
  <c r="C67" i="6"/>
  <c r="C68" i="6"/>
  <c r="C69" i="6"/>
  <c r="C70" i="6"/>
  <c r="C71" i="6"/>
  <c r="C72" i="6"/>
  <c r="B11" i="6"/>
  <c r="B38" i="6"/>
  <c r="B24" i="6"/>
  <c r="B23" i="6"/>
  <c r="B45" i="6"/>
  <c r="B30" i="6"/>
  <c r="B36" i="6"/>
  <c r="B73" i="6"/>
  <c r="B74" i="6"/>
  <c r="B10" i="6"/>
  <c r="B4" i="6"/>
  <c r="B28" i="6"/>
  <c r="B42" i="6"/>
  <c r="B41" i="6"/>
  <c r="B15" i="6"/>
  <c r="B34" i="6"/>
  <c r="B9" i="6"/>
  <c r="B12" i="6"/>
  <c r="B27" i="6"/>
  <c r="B47" i="6"/>
  <c r="B17" i="6"/>
  <c r="B39" i="6"/>
  <c r="B40" i="6"/>
  <c r="B14" i="6"/>
  <c r="B35" i="6"/>
  <c r="B7" i="6"/>
  <c r="B2" i="6"/>
  <c r="B46" i="6"/>
  <c r="B44" i="6"/>
  <c r="B76" i="6"/>
  <c r="B25" i="6"/>
  <c r="B13" i="6"/>
  <c r="B19" i="6"/>
  <c r="B37" i="6"/>
  <c r="B21" i="6"/>
  <c r="B6" i="6"/>
  <c r="B31" i="6"/>
  <c r="B18" i="6"/>
  <c r="B16" i="6"/>
  <c r="B26" i="6"/>
  <c r="B33" i="6"/>
  <c r="B22" i="6"/>
  <c r="B75" i="6"/>
  <c r="B20" i="6"/>
  <c r="B43" i="6"/>
  <c r="B5" i="6"/>
  <c r="B48" i="6"/>
  <c r="B49" i="6"/>
  <c r="B32" i="6"/>
  <c r="B3" i="6"/>
  <c r="B29" i="6"/>
  <c r="B8" i="6"/>
  <c r="B77" i="6"/>
  <c r="B78" i="6"/>
  <c r="B79" i="6"/>
  <c r="B80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6" i="6"/>
  <c r="B67" i="6"/>
  <c r="B68" i="6"/>
  <c r="B69" i="6"/>
  <c r="B70" i="6"/>
  <c r="B71" i="6"/>
  <c r="B72" i="6"/>
  <c r="A11" i="6"/>
  <c r="A38" i="6"/>
  <c r="A24" i="6"/>
  <c r="A23" i="6"/>
  <c r="A45" i="6"/>
  <c r="A30" i="6"/>
  <c r="A36" i="6"/>
  <c r="A73" i="6"/>
  <c r="A74" i="6"/>
  <c r="A10" i="6"/>
  <c r="A4" i="6"/>
  <c r="A28" i="6"/>
  <c r="A42" i="6"/>
  <c r="A41" i="6"/>
  <c r="A15" i="6"/>
  <c r="A34" i="6"/>
  <c r="A9" i="6"/>
  <c r="A12" i="6"/>
  <c r="A27" i="6"/>
  <c r="A47" i="6"/>
  <c r="A17" i="6"/>
  <c r="A39" i="6"/>
  <c r="A40" i="6"/>
  <c r="A14" i="6"/>
  <c r="A35" i="6"/>
  <c r="A7" i="6"/>
  <c r="A2" i="6"/>
  <c r="A46" i="6"/>
  <c r="A44" i="6"/>
  <c r="A76" i="6"/>
  <c r="A25" i="6"/>
  <c r="A13" i="6"/>
  <c r="A19" i="6"/>
  <c r="A37" i="6"/>
  <c r="A21" i="6"/>
  <c r="A6" i="6"/>
  <c r="A31" i="6"/>
  <c r="A18" i="6"/>
  <c r="A16" i="6"/>
  <c r="A26" i="6"/>
  <c r="A33" i="6"/>
  <c r="A22" i="6"/>
  <c r="A75" i="6"/>
  <c r="A20" i="6"/>
  <c r="A43" i="6"/>
  <c r="A5" i="6"/>
  <c r="A48" i="6"/>
  <c r="A49" i="6"/>
  <c r="A32" i="6"/>
  <c r="A3" i="6"/>
  <c r="A29" i="6"/>
  <c r="A8" i="6"/>
  <c r="A77" i="6"/>
  <c r="A78" i="6"/>
  <c r="A79" i="6"/>
  <c r="A80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6" i="6"/>
  <c r="A67" i="6"/>
  <c r="A68" i="6"/>
  <c r="A69" i="6"/>
  <c r="A70" i="6"/>
  <c r="A71" i="6"/>
  <c r="A72" i="6"/>
  <c r="D3" i="5"/>
  <c r="C3" i="5"/>
  <c r="D2" i="5"/>
  <c r="C2" i="5"/>
  <c r="C44" i="5"/>
  <c r="B75" i="5"/>
  <c r="B76" i="5"/>
  <c r="B77" i="5"/>
  <c r="B78" i="5"/>
  <c r="B79" i="5"/>
  <c r="B80" i="5"/>
  <c r="C75" i="5"/>
  <c r="C76" i="5"/>
  <c r="C77" i="5"/>
  <c r="C78" i="5"/>
  <c r="C79" i="5"/>
  <c r="C80" i="5"/>
  <c r="D75" i="5"/>
  <c r="D76" i="5"/>
  <c r="D77" i="5"/>
  <c r="D78" i="5"/>
  <c r="D79" i="5"/>
  <c r="D80" i="5"/>
  <c r="G75" i="5"/>
  <c r="H75" i="5" s="1"/>
  <c r="G67" i="6" s="1"/>
  <c r="G76" i="5"/>
  <c r="H76" i="5" s="1"/>
  <c r="G68" i="6" s="1"/>
  <c r="G77" i="5"/>
  <c r="H77" i="5" s="1"/>
  <c r="G69" i="6" s="1"/>
  <c r="G78" i="5"/>
  <c r="H78" i="5" s="1"/>
  <c r="G70" i="6" s="1"/>
  <c r="G79" i="5"/>
  <c r="H79" i="5" s="1"/>
  <c r="G71" i="6" s="1"/>
  <c r="G80" i="5"/>
  <c r="H80" i="5" s="1"/>
  <c r="G72" i="6" s="1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2" i="5"/>
  <c r="B75" i="4"/>
  <c r="B76" i="4"/>
  <c r="B77" i="4"/>
  <c r="B78" i="4"/>
  <c r="B79" i="4"/>
  <c r="B80" i="4"/>
  <c r="C75" i="4"/>
  <c r="C76" i="4"/>
  <c r="C77" i="4"/>
  <c r="C78" i="4"/>
  <c r="C79" i="4"/>
  <c r="C80" i="4"/>
  <c r="D75" i="4"/>
  <c r="D76" i="4"/>
  <c r="D77" i="4"/>
  <c r="D78" i="4"/>
  <c r="D79" i="4"/>
  <c r="D80" i="4"/>
  <c r="G75" i="4"/>
  <c r="H75" i="4" s="1"/>
  <c r="F67" i="6" s="1"/>
  <c r="G76" i="4"/>
  <c r="H76" i="4" s="1"/>
  <c r="F68" i="6" s="1"/>
  <c r="G77" i="4"/>
  <c r="H77" i="4" s="1"/>
  <c r="F69" i="6" s="1"/>
  <c r="G78" i="4"/>
  <c r="H78" i="4" s="1"/>
  <c r="F70" i="6" s="1"/>
  <c r="G79" i="4"/>
  <c r="H79" i="4" s="1"/>
  <c r="F71" i="6" s="1"/>
  <c r="G80" i="4"/>
  <c r="H80" i="4" s="1"/>
  <c r="F72" i="6" s="1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2" i="4"/>
  <c r="D2" i="4"/>
  <c r="C2" i="4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2" i="1"/>
  <c r="I80" i="1"/>
  <c r="J80" i="1" s="1"/>
  <c r="E72" i="6" s="1"/>
  <c r="I79" i="1"/>
  <c r="J79" i="1" s="1"/>
  <c r="E71" i="6" s="1"/>
  <c r="I78" i="1"/>
  <c r="J78" i="1" s="1"/>
  <c r="E70" i="6" s="1"/>
  <c r="I77" i="1"/>
  <c r="J77" i="1" s="1"/>
  <c r="E69" i="6" s="1"/>
  <c r="I76" i="1"/>
  <c r="J76" i="1" s="1"/>
  <c r="E68" i="6" s="1"/>
  <c r="I68" i="6" s="1"/>
  <c r="I75" i="1"/>
  <c r="J75" i="1" s="1"/>
  <c r="E67" i="6" s="1"/>
  <c r="I74" i="1"/>
  <c r="G80" i="1"/>
  <c r="L72" i="6" s="1"/>
  <c r="G79" i="1"/>
  <c r="L71" i="6" s="1"/>
  <c r="G78" i="1"/>
  <c r="L70" i="6" s="1"/>
  <c r="G77" i="1"/>
  <c r="L69" i="6" s="1"/>
  <c r="G76" i="1"/>
  <c r="L68" i="6" s="1"/>
  <c r="G75" i="1"/>
  <c r="L67" i="6" s="1"/>
  <c r="P67" i="6" s="1"/>
  <c r="G74" i="1"/>
  <c r="L66" i="6" s="1"/>
  <c r="D80" i="1"/>
  <c r="C80" i="1"/>
  <c r="B80" i="1"/>
  <c r="D79" i="1"/>
  <c r="C79" i="1"/>
  <c r="B79" i="1"/>
  <c r="D78" i="1"/>
  <c r="C78" i="1"/>
  <c r="B78" i="1"/>
  <c r="D77" i="1"/>
  <c r="C77" i="1"/>
  <c r="B77" i="1"/>
  <c r="D76" i="1"/>
  <c r="C76" i="1"/>
  <c r="B76" i="1"/>
  <c r="D75" i="1"/>
  <c r="C75" i="1"/>
  <c r="B75" i="1"/>
  <c r="D2" i="1"/>
  <c r="C2" i="1"/>
  <c r="D74" i="1"/>
  <c r="D73" i="1"/>
  <c r="D72" i="1"/>
  <c r="D71" i="1"/>
  <c r="D70" i="1"/>
  <c r="D69" i="1"/>
  <c r="D68" i="1"/>
  <c r="D60" i="1"/>
  <c r="D67" i="1"/>
  <c r="D66" i="1"/>
  <c r="D65" i="1"/>
  <c r="D64" i="1"/>
  <c r="D63" i="1"/>
  <c r="D62" i="1"/>
  <c r="D61" i="1"/>
  <c r="C40" i="1"/>
  <c r="C44" i="1"/>
  <c r="G2" i="4"/>
  <c r="I2" i="1"/>
  <c r="G2" i="1"/>
  <c r="L11" i="6" s="1"/>
  <c r="G3" i="1"/>
  <c r="L38" i="6" s="1"/>
  <c r="G4" i="1"/>
  <c r="L24" i="6" s="1"/>
  <c r="G5" i="1"/>
  <c r="L23" i="6" s="1"/>
  <c r="G6" i="1"/>
  <c r="L45" i="6" s="1"/>
  <c r="G7" i="1"/>
  <c r="L30" i="6" s="1"/>
  <c r="G8" i="1"/>
  <c r="L36" i="6" s="1"/>
  <c r="G9" i="1"/>
  <c r="L73" i="6" s="1"/>
  <c r="G10" i="1"/>
  <c r="L74" i="6" s="1"/>
  <c r="G11" i="1"/>
  <c r="L10" i="6" s="1"/>
  <c r="G12" i="1"/>
  <c r="L4" i="6" s="1"/>
  <c r="G13" i="1"/>
  <c r="L28" i="6" s="1"/>
  <c r="G14" i="1"/>
  <c r="L42" i="6" s="1"/>
  <c r="G15" i="1"/>
  <c r="L41" i="6" s="1"/>
  <c r="G16" i="1"/>
  <c r="L15" i="6" s="1"/>
  <c r="G17" i="1"/>
  <c r="L34" i="6" s="1"/>
  <c r="G18" i="1"/>
  <c r="L9" i="6" s="1"/>
  <c r="G19" i="1"/>
  <c r="L12" i="6" s="1"/>
  <c r="G20" i="1"/>
  <c r="L27" i="6" s="1"/>
  <c r="G21" i="1"/>
  <c r="L47" i="6" s="1"/>
  <c r="G22" i="1"/>
  <c r="L17" i="6" s="1"/>
  <c r="G23" i="1"/>
  <c r="L39" i="6" s="1"/>
  <c r="G24" i="1"/>
  <c r="L40" i="6" s="1"/>
  <c r="G25" i="1"/>
  <c r="L14" i="6" s="1"/>
  <c r="G26" i="1"/>
  <c r="L35" i="6" s="1"/>
  <c r="G27" i="1"/>
  <c r="L7" i="6" s="1"/>
  <c r="G28" i="1"/>
  <c r="L2" i="6" s="1"/>
  <c r="G29" i="1"/>
  <c r="L46" i="6" s="1"/>
  <c r="G30" i="1"/>
  <c r="L44" i="6" s="1"/>
  <c r="G31" i="1"/>
  <c r="L76" i="6" s="1"/>
  <c r="G32" i="1"/>
  <c r="L25" i="6" s="1"/>
  <c r="G33" i="1"/>
  <c r="L13" i="6" s="1"/>
  <c r="G34" i="1"/>
  <c r="L19" i="6" s="1"/>
  <c r="G35" i="1"/>
  <c r="L37" i="6" s="1"/>
  <c r="G36" i="1"/>
  <c r="L21" i="6" s="1"/>
  <c r="G37" i="1"/>
  <c r="L6" i="6" s="1"/>
  <c r="G38" i="1"/>
  <c r="L31" i="6" s="1"/>
  <c r="G39" i="1"/>
  <c r="L18" i="6" s="1"/>
  <c r="G40" i="1"/>
  <c r="L16" i="6" s="1"/>
  <c r="G41" i="1"/>
  <c r="L26" i="6" s="1"/>
  <c r="G42" i="1"/>
  <c r="L33" i="6" s="1"/>
  <c r="G43" i="1"/>
  <c r="L22" i="6" s="1"/>
  <c r="G44" i="1"/>
  <c r="L75" i="6" s="1"/>
  <c r="G45" i="1"/>
  <c r="L20" i="6" s="1"/>
  <c r="G46" i="1"/>
  <c r="L43" i="6" s="1"/>
  <c r="G47" i="1"/>
  <c r="L5" i="6" s="1"/>
  <c r="G48" i="1"/>
  <c r="L48" i="6" s="1"/>
  <c r="G49" i="1"/>
  <c r="L49" i="6" s="1"/>
  <c r="G50" i="1"/>
  <c r="L32" i="6" s="1"/>
  <c r="G51" i="1"/>
  <c r="L3" i="6" s="1"/>
  <c r="G52" i="1"/>
  <c r="L29" i="6" s="1"/>
  <c r="G53" i="1"/>
  <c r="L8" i="6" s="1"/>
  <c r="G54" i="1"/>
  <c r="L77" i="6" s="1"/>
  <c r="G55" i="1"/>
  <c r="L78" i="6" s="1"/>
  <c r="G56" i="1"/>
  <c r="L79" i="6" s="1"/>
  <c r="G57" i="1"/>
  <c r="L80" i="6" s="1"/>
  <c r="G58" i="1"/>
  <c r="L50" i="6" s="1"/>
  <c r="G59" i="1"/>
  <c r="L51" i="6" s="1"/>
  <c r="G60" i="1"/>
  <c r="L52" i="6" s="1"/>
  <c r="G61" i="1"/>
  <c r="L53" i="6" s="1"/>
  <c r="G62" i="1"/>
  <c r="L54" i="6" s="1"/>
  <c r="G63" i="1"/>
  <c r="L55" i="6" s="1"/>
  <c r="G64" i="1"/>
  <c r="L56" i="6" s="1"/>
  <c r="G65" i="1"/>
  <c r="L57" i="6" s="1"/>
  <c r="G66" i="1"/>
  <c r="L58" i="6" s="1"/>
  <c r="G67" i="1"/>
  <c r="L59" i="6" s="1"/>
  <c r="G68" i="1"/>
  <c r="L60" i="6" s="1"/>
  <c r="G69" i="1"/>
  <c r="L61" i="6" s="1"/>
  <c r="G70" i="1"/>
  <c r="L62" i="6" s="1"/>
  <c r="G71" i="1"/>
  <c r="L63" i="6" s="1"/>
  <c r="G72" i="1"/>
  <c r="L64" i="6" s="1"/>
  <c r="G73" i="1"/>
  <c r="L65" i="6" s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J60" i="1" s="1"/>
  <c r="E52" i="6" s="1"/>
  <c r="I61" i="1"/>
  <c r="J61" i="1" s="1"/>
  <c r="E53" i="6" s="1"/>
  <c r="I62" i="1"/>
  <c r="J62" i="1" s="1"/>
  <c r="E54" i="6" s="1"/>
  <c r="I63" i="1"/>
  <c r="J63" i="1" s="1"/>
  <c r="E55" i="6" s="1"/>
  <c r="I64" i="1"/>
  <c r="J64" i="1" s="1"/>
  <c r="E56" i="6" s="1"/>
  <c r="I65" i="1"/>
  <c r="J65" i="1" s="1"/>
  <c r="E57" i="6" s="1"/>
  <c r="I66" i="1"/>
  <c r="J66" i="1" s="1"/>
  <c r="E58" i="6" s="1"/>
  <c r="I67" i="1"/>
  <c r="J67" i="1" s="1"/>
  <c r="E59" i="6" s="1"/>
  <c r="I68" i="1"/>
  <c r="J68" i="1" s="1"/>
  <c r="E60" i="6" s="1"/>
  <c r="I69" i="1"/>
  <c r="J69" i="1" s="1"/>
  <c r="E61" i="6" s="1"/>
  <c r="I70" i="1"/>
  <c r="J70" i="1" s="1"/>
  <c r="E62" i="6" s="1"/>
  <c r="I71" i="1"/>
  <c r="J71" i="1" s="1"/>
  <c r="E63" i="6" s="1"/>
  <c r="I72" i="1"/>
  <c r="J72" i="1" s="1"/>
  <c r="E64" i="6" s="1"/>
  <c r="I73" i="1"/>
  <c r="J73" i="1" s="1"/>
  <c r="E65" i="6" s="1"/>
  <c r="J74" i="1"/>
  <c r="E66" i="6" s="1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H60" i="5" s="1"/>
  <c r="G52" i="6" s="1"/>
  <c r="G61" i="5"/>
  <c r="H61" i="5" s="1"/>
  <c r="G53" i="6" s="1"/>
  <c r="G62" i="5"/>
  <c r="H62" i="5" s="1"/>
  <c r="G54" i="6" s="1"/>
  <c r="G63" i="5"/>
  <c r="H63" i="5" s="1"/>
  <c r="G55" i="6" s="1"/>
  <c r="G64" i="5"/>
  <c r="H64" i="5" s="1"/>
  <c r="G56" i="6" s="1"/>
  <c r="G65" i="5"/>
  <c r="H65" i="5" s="1"/>
  <c r="G57" i="6" s="1"/>
  <c r="G66" i="5"/>
  <c r="H66" i="5" s="1"/>
  <c r="G58" i="6" s="1"/>
  <c r="G67" i="5"/>
  <c r="H67" i="5" s="1"/>
  <c r="G59" i="6" s="1"/>
  <c r="G68" i="5"/>
  <c r="H68" i="5" s="1"/>
  <c r="G60" i="6" s="1"/>
  <c r="G69" i="5"/>
  <c r="H69" i="5" s="1"/>
  <c r="G61" i="6" s="1"/>
  <c r="G70" i="5"/>
  <c r="H70" i="5" s="1"/>
  <c r="G62" i="6" s="1"/>
  <c r="G71" i="5"/>
  <c r="H71" i="5" s="1"/>
  <c r="G63" i="6" s="1"/>
  <c r="G72" i="5"/>
  <c r="H72" i="5" s="1"/>
  <c r="G64" i="6" s="1"/>
  <c r="G73" i="5"/>
  <c r="H73" i="5" s="1"/>
  <c r="G65" i="6" s="1"/>
  <c r="G74" i="5"/>
  <c r="H74" i="5" s="1"/>
  <c r="G66" i="6" s="1"/>
  <c r="G2" i="5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H60" i="4" s="1"/>
  <c r="F52" i="6" s="1"/>
  <c r="G61" i="4"/>
  <c r="H61" i="4" s="1"/>
  <c r="F53" i="6" s="1"/>
  <c r="G62" i="4"/>
  <c r="H62" i="4" s="1"/>
  <c r="F54" i="6" s="1"/>
  <c r="G63" i="4"/>
  <c r="H63" i="4" s="1"/>
  <c r="F55" i="6" s="1"/>
  <c r="G64" i="4"/>
  <c r="H64" i="4" s="1"/>
  <c r="F56" i="6" s="1"/>
  <c r="G65" i="4"/>
  <c r="H65" i="4" s="1"/>
  <c r="F57" i="6" s="1"/>
  <c r="G66" i="4"/>
  <c r="H66" i="4" s="1"/>
  <c r="F58" i="6" s="1"/>
  <c r="G67" i="4"/>
  <c r="H67" i="4" s="1"/>
  <c r="F59" i="6" s="1"/>
  <c r="G68" i="4"/>
  <c r="H68" i="4" s="1"/>
  <c r="F60" i="6" s="1"/>
  <c r="G69" i="4"/>
  <c r="H69" i="4" s="1"/>
  <c r="F61" i="6" s="1"/>
  <c r="G70" i="4"/>
  <c r="H70" i="4" s="1"/>
  <c r="F62" i="6" s="1"/>
  <c r="G71" i="4"/>
  <c r="H71" i="4" s="1"/>
  <c r="F63" i="6" s="1"/>
  <c r="G72" i="4"/>
  <c r="H72" i="4" s="1"/>
  <c r="F64" i="6" s="1"/>
  <c r="G73" i="4"/>
  <c r="H73" i="4" s="1"/>
  <c r="F65" i="6" s="1"/>
  <c r="G74" i="4"/>
  <c r="H74" i="4" s="1"/>
  <c r="F66" i="6" s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C74" i="5"/>
  <c r="B74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B74" i="4"/>
  <c r="B74" i="1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60" i="1"/>
  <c r="B62" i="1"/>
  <c r="B63" i="1"/>
  <c r="B64" i="1"/>
  <c r="B65" i="1"/>
  <c r="B66" i="1"/>
  <c r="B67" i="1"/>
  <c r="B68" i="1"/>
  <c r="B69" i="1"/>
  <c r="B70" i="1"/>
  <c r="B71" i="1"/>
  <c r="B72" i="1"/>
  <c r="B73" i="1"/>
  <c r="I72" i="6" l="1"/>
  <c r="I71" i="6"/>
  <c r="I67" i="6"/>
  <c r="I69" i="6"/>
  <c r="P68" i="6"/>
  <c r="I70" i="6"/>
  <c r="P69" i="6"/>
  <c r="P70" i="6"/>
  <c r="P71" i="6"/>
  <c r="P72" i="6"/>
  <c r="P75" i="6"/>
  <c r="P35" i="6"/>
  <c r="P23" i="6"/>
  <c r="P42" i="6"/>
  <c r="P77" i="6"/>
  <c r="P48" i="6"/>
  <c r="P78" i="6"/>
  <c r="P25" i="6"/>
  <c r="P57" i="6"/>
  <c r="P2" i="6"/>
  <c r="P19" i="6"/>
  <c r="P50" i="6"/>
  <c r="P31" i="6"/>
  <c r="P33" i="6"/>
  <c r="P9" i="6"/>
  <c r="I57" i="6"/>
  <c r="P24" i="6" l="1"/>
  <c r="P53" i="6"/>
  <c r="P76" i="6"/>
  <c r="P61" i="6"/>
  <c r="P6" i="6"/>
  <c r="P46" i="6"/>
  <c r="P43" i="6"/>
  <c r="P49" i="6"/>
  <c r="P51" i="6"/>
  <c r="P59" i="6"/>
  <c r="P65" i="6"/>
  <c r="A1" i="6"/>
  <c r="B1" i="6"/>
  <c r="C1" i="6"/>
  <c r="B1" i="5"/>
  <c r="C1" i="5"/>
  <c r="D1" i="5"/>
  <c r="C4" i="5"/>
  <c r="D4" i="5"/>
  <c r="C5" i="5"/>
  <c r="D5" i="5"/>
  <c r="C6" i="5"/>
  <c r="D6" i="5"/>
  <c r="C7" i="5"/>
  <c r="D7" i="5"/>
  <c r="C8" i="5"/>
  <c r="D8" i="5"/>
  <c r="C9" i="5"/>
  <c r="D9" i="5"/>
  <c r="C10" i="5"/>
  <c r="D10" i="5"/>
  <c r="C11" i="5"/>
  <c r="D11" i="5"/>
  <c r="C12" i="5"/>
  <c r="D12" i="5"/>
  <c r="C13" i="5"/>
  <c r="D13" i="5"/>
  <c r="C14" i="5"/>
  <c r="C15" i="5"/>
  <c r="D15" i="5"/>
  <c r="C16" i="5"/>
  <c r="D16" i="5"/>
  <c r="C17" i="5"/>
  <c r="D17" i="5"/>
  <c r="C18" i="5"/>
  <c r="D18" i="5"/>
  <c r="C19" i="5"/>
  <c r="D19" i="5"/>
  <c r="C20" i="5"/>
  <c r="D20" i="5"/>
  <c r="C21" i="5"/>
  <c r="D21" i="5"/>
  <c r="C22" i="5"/>
  <c r="D22" i="5"/>
  <c r="C23" i="5"/>
  <c r="D23" i="5"/>
  <c r="C24" i="5"/>
  <c r="D24" i="5"/>
  <c r="C25" i="5"/>
  <c r="D25" i="5"/>
  <c r="C26" i="5"/>
  <c r="D26" i="5"/>
  <c r="C27" i="5"/>
  <c r="D27" i="5"/>
  <c r="C28" i="5"/>
  <c r="D28" i="5"/>
  <c r="C29" i="5"/>
  <c r="D29" i="5"/>
  <c r="C30" i="5"/>
  <c r="D30" i="5"/>
  <c r="C31" i="5"/>
  <c r="D31" i="5"/>
  <c r="C32" i="5"/>
  <c r="D32" i="5"/>
  <c r="C33" i="5"/>
  <c r="D33" i="5"/>
  <c r="C34" i="5"/>
  <c r="D34" i="5"/>
  <c r="C35" i="5"/>
  <c r="D35" i="5"/>
  <c r="C36" i="5"/>
  <c r="D36" i="5"/>
  <c r="C37" i="5"/>
  <c r="D37" i="5"/>
  <c r="C38" i="5"/>
  <c r="D38" i="5"/>
  <c r="C39" i="5"/>
  <c r="D39" i="5"/>
  <c r="C40" i="5"/>
  <c r="D40" i="5"/>
  <c r="C41" i="5"/>
  <c r="D41" i="5"/>
  <c r="C42" i="5"/>
  <c r="D42" i="5"/>
  <c r="C43" i="5"/>
  <c r="D43" i="5"/>
  <c r="D44" i="5"/>
  <c r="C45" i="5"/>
  <c r="D45" i="5"/>
  <c r="C46" i="5"/>
  <c r="D46" i="5"/>
  <c r="C47" i="5"/>
  <c r="D47" i="5"/>
  <c r="C49" i="5"/>
  <c r="C50" i="5"/>
  <c r="D50" i="5"/>
  <c r="C51" i="5"/>
  <c r="D51" i="5"/>
  <c r="C52" i="5"/>
  <c r="D52" i="5"/>
  <c r="C53" i="5"/>
  <c r="D53" i="5"/>
  <c r="C54" i="5"/>
  <c r="D54" i="5"/>
  <c r="D55" i="5"/>
  <c r="D56" i="5"/>
  <c r="C57" i="5"/>
  <c r="D57" i="5"/>
  <c r="B58" i="5"/>
  <c r="C58" i="5"/>
  <c r="D58" i="5"/>
  <c r="B59" i="5"/>
  <c r="C59" i="5"/>
  <c r="D59" i="5"/>
  <c r="B1" i="4"/>
  <c r="C1" i="4"/>
  <c r="D1" i="4"/>
  <c r="C3" i="4"/>
  <c r="D3" i="4"/>
  <c r="C4" i="4"/>
  <c r="D4" i="4"/>
  <c r="C5" i="4"/>
  <c r="D5" i="4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D44" i="4"/>
  <c r="C45" i="4"/>
  <c r="D45" i="4"/>
  <c r="C46" i="4"/>
  <c r="D46" i="4"/>
  <c r="C47" i="4"/>
  <c r="D47" i="4"/>
  <c r="C49" i="4"/>
  <c r="C50" i="4"/>
  <c r="D50" i="4"/>
  <c r="C51" i="4"/>
  <c r="D51" i="4"/>
  <c r="C52" i="4"/>
  <c r="D52" i="4"/>
  <c r="C53" i="4"/>
  <c r="D53" i="4"/>
  <c r="C54" i="4"/>
  <c r="D54" i="4"/>
  <c r="D55" i="4"/>
  <c r="D56" i="4"/>
  <c r="C57" i="4"/>
  <c r="D57" i="4"/>
  <c r="B58" i="4"/>
  <c r="C58" i="4"/>
  <c r="D58" i="4"/>
  <c r="B59" i="4"/>
  <c r="C59" i="4"/>
  <c r="D59" i="4"/>
  <c r="C3" i="1"/>
  <c r="D3" i="1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D40" i="1"/>
  <c r="C41" i="1"/>
  <c r="D41" i="1"/>
  <c r="C42" i="1"/>
  <c r="D42" i="1"/>
  <c r="C43" i="1"/>
  <c r="D43" i="1"/>
  <c r="D44" i="1"/>
  <c r="C45" i="1"/>
  <c r="D45" i="1"/>
  <c r="C46" i="1"/>
  <c r="D46" i="1"/>
  <c r="C47" i="1"/>
  <c r="D47" i="1"/>
  <c r="C49" i="1"/>
  <c r="C50" i="1"/>
  <c r="D50" i="1"/>
  <c r="C51" i="1"/>
  <c r="D51" i="1"/>
  <c r="D55" i="1"/>
  <c r="D56" i="1"/>
  <c r="D57" i="1"/>
  <c r="C58" i="1"/>
  <c r="D58" i="1"/>
  <c r="B59" i="1"/>
  <c r="C59" i="1"/>
  <c r="D59" i="1"/>
  <c r="B1" i="1"/>
  <c r="C1" i="1"/>
  <c r="D1" i="1"/>
  <c r="J4" i="1"/>
  <c r="E24" i="6" s="1"/>
  <c r="J5" i="1"/>
  <c r="E23" i="6" s="1"/>
  <c r="J6" i="1"/>
  <c r="E45" i="6" s="1"/>
  <c r="J7" i="1"/>
  <c r="E30" i="6" s="1"/>
  <c r="J8" i="1"/>
  <c r="E36" i="6" s="1"/>
  <c r="J9" i="1"/>
  <c r="E73" i="6" s="1"/>
  <c r="J10" i="1"/>
  <c r="E74" i="6" s="1"/>
  <c r="J11" i="1"/>
  <c r="E10" i="6" s="1"/>
  <c r="J12" i="1"/>
  <c r="E4" i="6" s="1"/>
  <c r="J13" i="1"/>
  <c r="E28" i="6" s="1"/>
  <c r="J14" i="1"/>
  <c r="E42" i="6" s="1"/>
  <c r="H59" i="5"/>
  <c r="G51" i="6" s="1"/>
  <c r="H58" i="5"/>
  <c r="G50" i="6" s="1"/>
  <c r="H57" i="5"/>
  <c r="G80" i="6" s="1"/>
  <c r="H56" i="5"/>
  <c r="G79" i="6" s="1"/>
  <c r="H55" i="5"/>
  <c r="G78" i="6" s="1"/>
  <c r="H54" i="5"/>
  <c r="G77" i="6" s="1"/>
  <c r="H53" i="5"/>
  <c r="G8" i="6" s="1"/>
  <c r="H52" i="5"/>
  <c r="G29" i="6" s="1"/>
  <c r="H51" i="5"/>
  <c r="G3" i="6" s="1"/>
  <c r="H50" i="5"/>
  <c r="G32" i="6" s="1"/>
  <c r="H49" i="5"/>
  <c r="G49" i="6" s="1"/>
  <c r="H48" i="5"/>
  <c r="G48" i="6" s="1"/>
  <c r="H47" i="5"/>
  <c r="G5" i="6" s="1"/>
  <c r="H46" i="5"/>
  <c r="G43" i="6" s="1"/>
  <c r="H45" i="5"/>
  <c r="G20" i="6" s="1"/>
  <c r="H44" i="5"/>
  <c r="G75" i="6" s="1"/>
  <c r="H43" i="5"/>
  <c r="G22" i="6" s="1"/>
  <c r="H42" i="5"/>
  <c r="G33" i="6" s="1"/>
  <c r="H41" i="5"/>
  <c r="G26" i="6" s="1"/>
  <c r="H40" i="5"/>
  <c r="G16" i="6" s="1"/>
  <c r="H39" i="5"/>
  <c r="G18" i="6" s="1"/>
  <c r="H38" i="5"/>
  <c r="G31" i="6" s="1"/>
  <c r="H37" i="5"/>
  <c r="G6" i="6" s="1"/>
  <c r="H36" i="5"/>
  <c r="G21" i="6" s="1"/>
  <c r="H35" i="5"/>
  <c r="G37" i="6" s="1"/>
  <c r="H34" i="5"/>
  <c r="G19" i="6" s="1"/>
  <c r="H33" i="5"/>
  <c r="G13" i="6" s="1"/>
  <c r="H32" i="5"/>
  <c r="G25" i="6" s="1"/>
  <c r="H31" i="5"/>
  <c r="G76" i="6" s="1"/>
  <c r="H30" i="5"/>
  <c r="G44" i="6" s="1"/>
  <c r="H29" i="5"/>
  <c r="G46" i="6" s="1"/>
  <c r="H28" i="5"/>
  <c r="G2" i="6" s="1"/>
  <c r="H27" i="5"/>
  <c r="G7" i="6" s="1"/>
  <c r="H26" i="5"/>
  <c r="G35" i="6" s="1"/>
  <c r="H25" i="5"/>
  <c r="G14" i="6" s="1"/>
  <c r="H24" i="5"/>
  <c r="G40" i="6" s="1"/>
  <c r="H23" i="5"/>
  <c r="G39" i="6" s="1"/>
  <c r="H22" i="5"/>
  <c r="G17" i="6" s="1"/>
  <c r="H21" i="5"/>
  <c r="G47" i="6" s="1"/>
  <c r="H20" i="5"/>
  <c r="G27" i="6" s="1"/>
  <c r="H19" i="5"/>
  <c r="G12" i="6" s="1"/>
  <c r="H18" i="5"/>
  <c r="G9" i="6" s="1"/>
  <c r="H17" i="5"/>
  <c r="G34" i="6" s="1"/>
  <c r="H16" i="5"/>
  <c r="G15" i="6" s="1"/>
  <c r="H15" i="5"/>
  <c r="G41" i="6" s="1"/>
  <c r="H14" i="5"/>
  <c r="G42" i="6" s="1"/>
  <c r="H13" i="5"/>
  <c r="G28" i="6" s="1"/>
  <c r="H12" i="5"/>
  <c r="G4" i="6" s="1"/>
  <c r="H11" i="5"/>
  <c r="G10" i="6" s="1"/>
  <c r="H10" i="5"/>
  <c r="G74" i="6" s="1"/>
  <c r="H9" i="5"/>
  <c r="G73" i="6" s="1"/>
  <c r="H8" i="5"/>
  <c r="G36" i="6" s="1"/>
  <c r="H7" i="5"/>
  <c r="G30" i="6" s="1"/>
  <c r="H6" i="5"/>
  <c r="G45" i="6" s="1"/>
  <c r="H5" i="5"/>
  <c r="G23" i="6" s="1"/>
  <c r="H4" i="5"/>
  <c r="G24" i="6" s="1"/>
  <c r="H3" i="5"/>
  <c r="G38" i="6" s="1"/>
  <c r="H2" i="5"/>
  <c r="G11" i="6" s="1"/>
  <c r="H59" i="4"/>
  <c r="F51" i="6" s="1"/>
  <c r="H58" i="4"/>
  <c r="F50" i="6" s="1"/>
  <c r="H57" i="4"/>
  <c r="F80" i="6" s="1"/>
  <c r="H56" i="4"/>
  <c r="F79" i="6" s="1"/>
  <c r="H55" i="4"/>
  <c r="F78" i="6" s="1"/>
  <c r="H54" i="4"/>
  <c r="F77" i="6" s="1"/>
  <c r="H53" i="4"/>
  <c r="F8" i="6" s="1"/>
  <c r="H52" i="4"/>
  <c r="F29" i="6" s="1"/>
  <c r="H51" i="4"/>
  <c r="F3" i="6" s="1"/>
  <c r="H50" i="4"/>
  <c r="F32" i="6" s="1"/>
  <c r="H49" i="4"/>
  <c r="F49" i="6" s="1"/>
  <c r="H48" i="4"/>
  <c r="F48" i="6" s="1"/>
  <c r="H47" i="4"/>
  <c r="F5" i="6" s="1"/>
  <c r="H46" i="4"/>
  <c r="F43" i="6" s="1"/>
  <c r="H45" i="4"/>
  <c r="F20" i="6" s="1"/>
  <c r="H44" i="4"/>
  <c r="F75" i="6" s="1"/>
  <c r="H43" i="4"/>
  <c r="F22" i="6" s="1"/>
  <c r="H42" i="4"/>
  <c r="F33" i="6" s="1"/>
  <c r="H41" i="4"/>
  <c r="F26" i="6" s="1"/>
  <c r="H40" i="4"/>
  <c r="F16" i="6" s="1"/>
  <c r="H39" i="4"/>
  <c r="F18" i="6" s="1"/>
  <c r="H38" i="4"/>
  <c r="F31" i="6" s="1"/>
  <c r="H37" i="4"/>
  <c r="F6" i="6" s="1"/>
  <c r="H36" i="4"/>
  <c r="F21" i="6" s="1"/>
  <c r="H35" i="4"/>
  <c r="F37" i="6" s="1"/>
  <c r="H34" i="4"/>
  <c r="F19" i="6" s="1"/>
  <c r="H33" i="4"/>
  <c r="F13" i="6" s="1"/>
  <c r="H32" i="4"/>
  <c r="F25" i="6" s="1"/>
  <c r="H31" i="4"/>
  <c r="F76" i="6" s="1"/>
  <c r="H30" i="4"/>
  <c r="F44" i="6" s="1"/>
  <c r="H29" i="4"/>
  <c r="F46" i="6" s="1"/>
  <c r="H28" i="4"/>
  <c r="F2" i="6" s="1"/>
  <c r="H27" i="4"/>
  <c r="F7" i="6" s="1"/>
  <c r="H26" i="4"/>
  <c r="F35" i="6" s="1"/>
  <c r="H25" i="4"/>
  <c r="F14" i="6" s="1"/>
  <c r="H24" i="4"/>
  <c r="F40" i="6" s="1"/>
  <c r="H23" i="4"/>
  <c r="F39" i="6" s="1"/>
  <c r="H22" i="4"/>
  <c r="F17" i="6" s="1"/>
  <c r="H21" i="4"/>
  <c r="F47" i="6" s="1"/>
  <c r="H20" i="4"/>
  <c r="F27" i="6" s="1"/>
  <c r="H19" i="4"/>
  <c r="F12" i="6" s="1"/>
  <c r="H18" i="4"/>
  <c r="F9" i="6" s="1"/>
  <c r="H17" i="4"/>
  <c r="F34" i="6" s="1"/>
  <c r="H16" i="4"/>
  <c r="F15" i="6" s="1"/>
  <c r="H15" i="4"/>
  <c r="F41" i="6" s="1"/>
  <c r="H14" i="4"/>
  <c r="F42" i="6" s="1"/>
  <c r="H13" i="4"/>
  <c r="F28" i="6" s="1"/>
  <c r="H12" i="4"/>
  <c r="F4" i="6" s="1"/>
  <c r="H11" i="4"/>
  <c r="F10" i="6" s="1"/>
  <c r="H10" i="4"/>
  <c r="F74" i="6" s="1"/>
  <c r="H9" i="4"/>
  <c r="F73" i="6" s="1"/>
  <c r="H8" i="4"/>
  <c r="F36" i="6" s="1"/>
  <c r="H7" i="4"/>
  <c r="F30" i="6" s="1"/>
  <c r="H6" i="4"/>
  <c r="F45" i="6" s="1"/>
  <c r="H5" i="4"/>
  <c r="F23" i="6" s="1"/>
  <c r="H4" i="4"/>
  <c r="F24" i="6" s="1"/>
  <c r="H3" i="4"/>
  <c r="F38" i="6" s="1"/>
  <c r="H2" i="4"/>
  <c r="F11" i="6" s="1"/>
  <c r="J2" i="1"/>
  <c r="E11" i="6" s="1"/>
  <c r="J3" i="1"/>
  <c r="E38" i="6" s="1"/>
  <c r="J15" i="1"/>
  <c r="E41" i="6" s="1"/>
  <c r="J16" i="1"/>
  <c r="E15" i="6" s="1"/>
  <c r="J17" i="1"/>
  <c r="E34" i="6" s="1"/>
  <c r="J18" i="1"/>
  <c r="E9" i="6" s="1"/>
  <c r="J19" i="1"/>
  <c r="E12" i="6" s="1"/>
  <c r="J20" i="1"/>
  <c r="E27" i="6" s="1"/>
  <c r="J21" i="1"/>
  <c r="E47" i="6" s="1"/>
  <c r="J22" i="1"/>
  <c r="E17" i="6" s="1"/>
  <c r="J23" i="1"/>
  <c r="E39" i="6" s="1"/>
  <c r="J24" i="1"/>
  <c r="E40" i="6" s="1"/>
  <c r="J25" i="1"/>
  <c r="E14" i="6" s="1"/>
  <c r="J26" i="1"/>
  <c r="E35" i="6" s="1"/>
  <c r="J27" i="1"/>
  <c r="E7" i="6" s="1"/>
  <c r="J28" i="1"/>
  <c r="E2" i="6" s="1"/>
  <c r="J29" i="1"/>
  <c r="E46" i="6" s="1"/>
  <c r="J30" i="1"/>
  <c r="E44" i="6" s="1"/>
  <c r="J31" i="1"/>
  <c r="E76" i="6" s="1"/>
  <c r="J32" i="1"/>
  <c r="E25" i="6" s="1"/>
  <c r="J33" i="1"/>
  <c r="E13" i="6" s="1"/>
  <c r="J34" i="1"/>
  <c r="E19" i="6" s="1"/>
  <c r="I19" i="6" s="1"/>
  <c r="J35" i="1"/>
  <c r="E37" i="6" s="1"/>
  <c r="J36" i="1"/>
  <c r="E21" i="6" s="1"/>
  <c r="J37" i="1"/>
  <c r="E6" i="6" s="1"/>
  <c r="J38" i="1"/>
  <c r="E31" i="6" s="1"/>
  <c r="J39" i="1"/>
  <c r="E18" i="6" s="1"/>
  <c r="J40" i="1"/>
  <c r="E16" i="6" s="1"/>
  <c r="J41" i="1"/>
  <c r="E26" i="6" s="1"/>
  <c r="J42" i="1"/>
  <c r="E33" i="6" s="1"/>
  <c r="J43" i="1"/>
  <c r="E22" i="6" s="1"/>
  <c r="J44" i="1"/>
  <c r="E75" i="6" s="1"/>
  <c r="I75" i="6" s="1"/>
  <c r="J45" i="1"/>
  <c r="E20" i="6" s="1"/>
  <c r="J46" i="1"/>
  <c r="E43" i="6" s="1"/>
  <c r="J47" i="1"/>
  <c r="E5" i="6" s="1"/>
  <c r="J48" i="1"/>
  <c r="E48" i="6" s="1"/>
  <c r="J49" i="1"/>
  <c r="E49" i="6" s="1"/>
  <c r="J50" i="1"/>
  <c r="E32" i="6" s="1"/>
  <c r="J51" i="1"/>
  <c r="E3" i="6" s="1"/>
  <c r="J52" i="1"/>
  <c r="E29" i="6" s="1"/>
  <c r="J53" i="1"/>
  <c r="E8" i="6" s="1"/>
  <c r="J54" i="1"/>
  <c r="E77" i="6" s="1"/>
  <c r="J55" i="1"/>
  <c r="E78" i="6" s="1"/>
  <c r="J56" i="1"/>
  <c r="E79" i="6" s="1"/>
  <c r="J57" i="1"/>
  <c r="E80" i="6" s="1"/>
  <c r="J58" i="1"/>
  <c r="E50" i="6" s="1"/>
  <c r="I50" i="6" s="1"/>
  <c r="J59" i="1"/>
  <c r="E51" i="6" s="1"/>
  <c r="I25" i="6" l="1"/>
  <c r="I48" i="6"/>
  <c r="I78" i="6"/>
  <c r="I31" i="6"/>
  <c r="I77" i="6"/>
  <c r="I33" i="6"/>
  <c r="I9" i="6"/>
  <c r="I35" i="6"/>
  <c r="I2" i="6"/>
  <c r="I42" i="6"/>
  <c r="I23" i="6"/>
  <c r="I76" i="6"/>
  <c r="I6" i="6"/>
  <c r="I24" i="6"/>
  <c r="I53" i="6"/>
  <c r="I54" i="6"/>
  <c r="I7" i="6"/>
  <c r="I16" i="6"/>
  <c r="I60" i="6"/>
  <c r="I49" i="6"/>
  <c r="I64" i="6"/>
  <c r="I73" i="6"/>
  <c r="I15" i="6"/>
  <c r="I46" i="6"/>
  <c r="I14" i="6"/>
  <c r="I44" i="6"/>
  <c r="I45" i="6"/>
  <c r="I61" i="6"/>
  <c r="I11" i="6"/>
  <c r="I30" i="6"/>
  <c r="I8" i="6"/>
  <c r="I38" i="6"/>
  <c r="I59" i="6"/>
  <c r="I51" i="6"/>
  <c r="I65" i="6"/>
  <c r="I43" i="6"/>
  <c r="I26" i="6"/>
  <c r="I10" i="6"/>
  <c r="I47" i="6"/>
  <c r="I34" i="6"/>
  <c r="I5" i="6"/>
  <c r="I62" i="6"/>
  <c r="I3" i="6"/>
  <c r="I17" i="6"/>
  <c r="I29" i="6"/>
  <c r="I56" i="6"/>
  <c r="P73" i="6"/>
  <c r="P5" i="6"/>
  <c r="P17" i="6"/>
  <c r="P64" i="6"/>
  <c r="P20" i="6"/>
  <c r="P10" i="6"/>
  <c r="P41" i="6"/>
  <c r="P36" i="6"/>
  <c r="P3" i="6"/>
  <c r="P47" i="6"/>
  <c r="P14" i="6"/>
  <c r="P44" i="6"/>
  <c r="P26" i="6"/>
  <c r="P60" i="6"/>
  <c r="P8" i="6"/>
  <c r="P15" i="6"/>
  <c r="P45" i="6"/>
  <c r="P62" i="6"/>
  <c r="P66" i="6"/>
  <c r="P40" i="6"/>
  <c r="I79" i="6"/>
  <c r="P38" i="6"/>
  <c r="P13" i="6"/>
  <c r="P27" i="6"/>
  <c r="P4" i="6"/>
  <c r="P79" i="6"/>
  <c r="I58" i="6"/>
  <c r="P58" i="6"/>
  <c r="P54" i="6"/>
  <c r="P56" i="6"/>
  <c r="P11" i="6"/>
  <c r="P29" i="6"/>
  <c r="P30" i="6"/>
  <c r="P7" i="6"/>
  <c r="P16" i="6"/>
  <c r="P34" i="6"/>
  <c r="I32" i="6"/>
  <c r="I52" i="6"/>
  <c r="I22" i="6"/>
  <c r="I37" i="6"/>
  <c r="I18" i="6"/>
  <c r="I80" i="6"/>
  <c r="I21" i="6"/>
  <c r="I39" i="6"/>
  <c r="I55" i="6"/>
  <c r="I12" i="6"/>
  <c r="I28" i="6"/>
  <c r="I63" i="6"/>
  <c r="I66" i="6"/>
  <c r="I40" i="6"/>
  <c r="P22" i="6"/>
  <c r="P37" i="6"/>
  <c r="P18" i="6"/>
  <c r="P80" i="6"/>
  <c r="P21" i="6"/>
  <c r="P39" i="6"/>
  <c r="P55" i="6"/>
  <c r="P12" i="6"/>
  <c r="P28" i="6"/>
  <c r="P63" i="6"/>
  <c r="P32" i="6"/>
  <c r="I13" i="6"/>
  <c r="I27" i="6"/>
  <c r="I4" i="6"/>
  <c r="I41" i="6"/>
  <c r="I20" i="6"/>
  <c r="P52" i="6"/>
  <c r="P74" i="6"/>
  <c r="I36" i="6"/>
  <c r="I74" i="6"/>
  <c r="Q38" i="6" l="1"/>
  <c r="Q24" i="6"/>
  <c r="Q23" i="6"/>
  <c r="Q45" i="6"/>
  <c r="Q30" i="6"/>
  <c r="Q36" i="6"/>
  <c r="Q73" i="6"/>
  <c r="Q74" i="6"/>
  <c r="Q10" i="6"/>
  <c r="Q4" i="6"/>
  <c r="Q28" i="6"/>
  <c r="Q42" i="6"/>
  <c r="Q41" i="6"/>
  <c r="Q15" i="6"/>
  <c r="Q34" i="6"/>
  <c r="Q9" i="6"/>
  <c r="Q12" i="6"/>
  <c r="Q27" i="6"/>
  <c r="Q47" i="6"/>
  <c r="Q17" i="6"/>
  <c r="Q39" i="6"/>
  <c r="Q40" i="6"/>
  <c r="Q14" i="6"/>
  <c r="Q35" i="6"/>
  <c r="Q7" i="6"/>
  <c r="Q2" i="6"/>
  <c r="Q46" i="6"/>
  <c r="Q44" i="6"/>
  <c r="Q76" i="6"/>
  <c r="Q25" i="6"/>
  <c r="Q13" i="6"/>
  <c r="Q19" i="6"/>
  <c r="Q37" i="6"/>
  <c r="Q21" i="6"/>
  <c r="Q6" i="6"/>
  <c r="Q31" i="6"/>
  <c r="Q18" i="6"/>
  <c r="Q16" i="6"/>
  <c r="Q26" i="6"/>
  <c r="Q33" i="6"/>
  <c r="Q22" i="6"/>
  <c r="Q75" i="6"/>
  <c r="Q20" i="6"/>
  <c r="Q43" i="6"/>
  <c r="Q5" i="6"/>
  <c r="Q48" i="6"/>
  <c r="Q49" i="6"/>
  <c r="Q32" i="6"/>
  <c r="Q3" i="6"/>
  <c r="Q29" i="6"/>
  <c r="Q8" i="6"/>
  <c r="Q77" i="6"/>
  <c r="Q78" i="6"/>
  <c r="Q79" i="6"/>
  <c r="Q80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11" i="6"/>
  <c r="J67" i="6"/>
  <c r="J68" i="6"/>
  <c r="J69" i="6"/>
  <c r="J70" i="6"/>
  <c r="J71" i="6"/>
  <c r="J72" i="6"/>
  <c r="J75" i="6"/>
  <c r="J50" i="6"/>
  <c r="J9" i="6"/>
  <c r="J2" i="6"/>
  <c r="J25" i="6"/>
  <c r="J33" i="6"/>
  <c r="J48" i="6"/>
  <c r="J77" i="6"/>
  <c r="J35" i="6"/>
  <c r="J78" i="6"/>
  <c r="J31" i="6"/>
  <c r="J42" i="6"/>
  <c r="J19" i="6"/>
  <c r="J57" i="6"/>
  <c r="J23" i="6"/>
  <c r="J24" i="6"/>
  <c r="J6" i="6"/>
  <c r="J76" i="6"/>
  <c r="J49" i="6"/>
  <c r="J46" i="6"/>
  <c r="J53" i="6"/>
  <c r="J43" i="6"/>
  <c r="J59" i="6"/>
  <c r="J51" i="6"/>
  <c r="J61" i="6"/>
  <c r="J65" i="6"/>
  <c r="J22" i="6"/>
  <c r="J63" i="6"/>
  <c r="J28" i="6"/>
  <c r="J8" i="6"/>
  <c r="J14" i="6"/>
  <c r="J62" i="6"/>
  <c r="J39" i="6"/>
  <c r="J38" i="6"/>
  <c r="J10" i="6"/>
  <c r="J79" i="6"/>
  <c r="J21" i="6"/>
  <c r="J60" i="6"/>
  <c r="J47" i="6"/>
  <c r="J58" i="6"/>
  <c r="J66" i="6"/>
  <c r="J80" i="6"/>
  <c r="J34" i="6"/>
  <c r="J30" i="6"/>
  <c r="J56" i="6"/>
  <c r="J64" i="6"/>
  <c r="J40" i="6"/>
  <c r="J18" i="6"/>
  <c r="J45" i="6"/>
  <c r="J26" i="6"/>
  <c r="J3" i="6"/>
  <c r="J17" i="6"/>
  <c r="J41" i="6"/>
  <c r="J16" i="6"/>
  <c r="J29" i="6"/>
  <c r="J54" i="6"/>
  <c r="J12" i="6"/>
  <c r="J37" i="6"/>
  <c r="J15" i="6"/>
  <c r="J44" i="6"/>
  <c r="J27" i="6"/>
  <c r="J5" i="6"/>
  <c r="J55" i="6"/>
  <c r="J4" i="6"/>
  <c r="J7" i="6"/>
  <c r="J11" i="6"/>
  <c r="J13" i="6"/>
  <c r="J73" i="6"/>
  <c r="J20" i="6"/>
  <c r="J52" i="6"/>
  <c r="J74" i="6"/>
  <c r="J36" i="6"/>
  <c r="J32" i="6"/>
</calcChain>
</file>

<file path=xl/sharedStrings.xml><?xml version="1.0" encoding="utf-8"?>
<sst xmlns="http://schemas.openxmlformats.org/spreadsheetml/2006/main" count="251" uniqueCount="96">
  <si>
    <t>Triathlete Number</t>
  </si>
  <si>
    <t>Participant name</t>
  </si>
  <si>
    <t>Age</t>
  </si>
  <si>
    <t>Gender</t>
  </si>
  <si>
    <t>Price type</t>
  </si>
  <si>
    <t>Wave</t>
  </si>
  <si>
    <t>Start Time</t>
  </si>
  <si>
    <t>Alli Armstrong-Javors</t>
  </si>
  <si>
    <t>F</t>
  </si>
  <si>
    <t>8:30am</t>
  </si>
  <si>
    <t>Trevor Eaton</t>
  </si>
  <si>
    <t>M</t>
  </si>
  <si>
    <t>Ellen Cullen</t>
  </si>
  <si>
    <t>Amy Sliva</t>
  </si>
  <si>
    <t>Todd Bollen</t>
  </si>
  <si>
    <t>Jason Paquin</t>
  </si>
  <si>
    <t>Adam Rick</t>
  </si>
  <si>
    <t>Hannah Landry</t>
  </si>
  <si>
    <t>Kim Vetere</t>
  </si>
  <si>
    <t>Tatsiana Zarrouki</t>
  </si>
  <si>
    <t>Sara Wang</t>
  </si>
  <si>
    <t>8:55am</t>
  </si>
  <si>
    <t>Jared Wang</t>
  </si>
  <si>
    <t>Dan Tang</t>
  </si>
  <si>
    <t>Dianyuan Wang</t>
  </si>
  <si>
    <t>Tiffany Chappuis</t>
  </si>
  <si>
    <t>Please email tiffany.chappuis@gmail.com</t>
  </si>
  <si>
    <t>Kevin Chappuis</t>
  </si>
  <si>
    <t>Amanda Macadam</t>
  </si>
  <si>
    <t>Vanessa Gundersen</t>
  </si>
  <si>
    <t>Barbara Casey</t>
  </si>
  <si>
    <t>David Bowen</t>
  </si>
  <si>
    <t>Kaz Hall</t>
  </si>
  <si>
    <t>9:20am</t>
  </si>
  <si>
    <t>George Erskine</t>
  </si>
  <si>
    <t>Mark Mayall</t>
  </si>
  <si>
    <t>Lisa Sheridan</t>
  </si>
  <si>
    <t>Chad Rosner</t>
  </si>
  <si>
    <t>Morgan Lazenby</t>
  </si>
  <si>
    <t>Manjula K</t>
  </si>
  <si>
    <t>Needs to register</t>
  </si>
  <si>
    <t>Chris Glaser</t>
  </si>
  <si>
    <t>Kevin Keane</t>
  </si>
  <si>
    <t>Stephanie Romano</t>
  </si>
  <si>
    <t>Bernadette Farrell</t>
  </si>
  <si>
    <t>9:45am</t>
  </si>
  <si>
    <t>Julie Giordano</t>
  </si>
  <si>
    <t>Meredith Mangan</t>
  </si>
  <si>
    <t>Jarrod Moon</t>
  </si>
  <si>
    <t>Virginia Rowe</t>
  </si>
  <si>
    <t>Laura Steele</t>
  </si>
  <si>
    <t>Matthew Quattrucci</t>
  </si>
  <si>
    <t>Leslie Genova</t>
  </si>
  <si>
    <t>Erika Faulkenberry</t>
  </si>
  <si>
    <t>Alice Houlihan</t>
  </si>
  <si>
    <t>Dennis Moriconi III</t>
  </si>
  <si>
    <t>10:10am</t>
  </si>
  <si>
    <t>Janet Wallace</t>
  </si>
  <si>
    <t>Stephanie Mann</t>
  </si>
  <si>
    <t>Carol Hilbinger</t>
  </si>
  <si>
    <t>James Horne</t>
  </si>
  <si>
    <t>Jessica Horne</t>
  </si>
  <si>
    <t>Jeffrey Bucko</t>
  </si>
  <si>
    <t>Crystal Rowell</t>
  </si>
  <si>
    <t>Timothy Savidge</t>
  </si>
  <si>
    <t>TM1</t>
  </si>
  <si>
    <t>Team Barylick</t>
  </si>
  <si>
    <t>10:35am</t>
  </si>
  <si>
    <t>3PT</t>
  </si>
  <si>
    <t>TM2</t>
  </si>
  <si>
    <t>Team Morales</t>
  </si>
  <si>
    <t>TM3</t>
  </si>
  <si>
    <t>Team Guerriero</t>
  </si>
  <si>
    <t>3Pt</t>
  </si>
  <si>
    <t>Katie Hammond</t>
  </si>
  <si>
    <t>Julie Savage</t>
  </si>
  <si>
    <t>11:00am</t>
  </si>
  <si>
    <t>11:25am</t>
  </si>
  <si>
    <t>11:50am</t>
  </si>
  <si>
    <t>12:15pm</t>
  </si>
  <si>
    <t>Number of Lengths Completed</t>
  </si>
  <si>
    <t>Miles Swam</t>
  </si>
  <si>
    <t>Leg Rank</t>
  </si>
  <si>
    <t>Points Earned</t>
  </si>
  <si>
    <t>Keiser Miles Cycled</t>
  </si>
  <si>
    <t>Miles Ran</t>
  </si>
  <si>
    <t>Points Earned - Swim</t>
  </si>
  <si>
    <t>Points Earned - Bike</t>
  </si>
  <si>
    <t>Points Earned- Run</t>
  </si>
  <si>
    <t>Total Points Earned</t>
  </si>
  <si>
    <t>Overall Rank</t>
  </si>
  <si>
    <t>Swim- Miles</t>
  </si>
  <si>
    <t>Bike- KeiserMiles</t>
  </si>
  <si>
    <t>Run - Miles</t>
  </si>
  <si>
    <t>Total Miles</t>
  </si>
  <si>
    <t>Miles 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</si>
</sst>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0" fillId="0" borderId="0" xfId="0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center"/>
    </xf>
    <xf numFmtId="1" fontId="0" fillId="34" borderId="0" xfId="0" applyNumberFormat="1" applyFill="1" applyAlignment="1">
      <alignment horizontal="center"/>
    </xf>
    <xf numFmtId="1" fontId="0" fillId="35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8" fillId="0" borderId="0" xfId="0" applyFont="1"/>
    <xf numFmtId="0" fontId="16" fillId="0" borderId="0" xfId="0" applyFont="1"/>
    <xf numFmtId="0" fontId="0" fillId="36" borderId="0" xfId="0" applyFill="1"/>
    <xf numFmtId="0" fontId="0" fillId="37" borderId="0" xfId="0" applyFill="1"/>
    <xf numFmtId="0" fontId="0" fillId="37" borderId="0" xfId="0" applyFill="1" applyAlignment="1">
      <alignment horizontal="left"/>
    </xf>
    <xf numFmtId="0" fontId="0" fillId="37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1"/>
  <sheetViews>
    <sheetView workbookViewId="0">
      <pane ySplit="1" topLeftCell="A9" activePane="bottomLeft" state="frozen"/>
      <selection pane="bottomLeft" activeCell="H55" sqref="H55"/>
    </sheetView>
  </sheetViews>
  <sheetFormatPr defaultRowHeight="14.45"/>
  <cols>
    <col min="1" max="1" width="18" bestFit="1" customWidth="1"/>
    <col min="2" max="2" width="20.28515625" bestFit="1" customWidth="1"/>
    <col min="5" max="5" width="38.28515625" bestFit="1" customWidth="1"/>
  </cols>
  <sheetData>
    <row r="1" spans="1:8" s="12" customFormat="1">
      <c r="A1" s="12" t="s">
        <v>0</v>
      </c>
      <c r="B1" s="11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</row>
    <row r="2" spans="1:8">
      <c r="A2">
        <v>1</v>
      </c>
      <c r="B2" s="13" t="s">
        <v>7</v>
      </c>
      <c r="C2">
        <v>41</v>
      </c>
      <c r="D2" t="s">
        <v>8</v>
      </c>
      <c r="F2">
        <v>1</v>
      </c>
      <c r="G2" t="s">
        <v>9</v>
      </c>
    </row>
    <row r="3" spans="1:8">
      <c r="A3">
        <v>2</v>
      </c>
      <c r="B3" s="13" t="s">
        <v>10</v>
      </c>
      <c r="C3">
        <v>49</v>
      </c>
      <c r="D3" t="s">
        <v>11</v>
      </c>
      <c r="F3">
        <v>1</v>
      </c>
      <c r="G3" t="s">
        <v>9</v>
      </c>
    </row>
    <row r="4" spans="1:8">
      <c r="A4">
        <v>3</v>
      </c>
      <c r="B4" s="13" t="s">
        <v>12</v>
      </c>
      <c r="C4">
        <v>60</v>
      </c>
      <c r="D4" t="s">
        <v>8</v>
      </c>
      <c r="F4">
        <v>1</v>
      </c>
      <c r="G4" t="s">
        <v>9</v>
      </c>
    </row>
    <row r="5" spans="1:8">
      <c r="A5">
        <v>4</v>
      </c>
      <c r="B5" s="13" t="s">
        <v>13</v>
      </c>
      <c r="C5">
        <v>60</v>
      </c>
      <c r="D5" t="s">
        <v>8</v>
      </c>
      <c r="F5">
        <v>1</v>
      </c>
      <c r="G5" t="s">
        <v>9</v>
      </c>
    </row>
    <row r="6" spans="1:8">
      <c r="A6">
        <v>5</v>
      </c>
      <c r="B6" s="13" t="s">
        <v>14</v>
      </c>
      <c r="C6">
        <v>71</v>
      </c>
      <c r="D6" t="s">
        <v>11</v>
      </c>
      <c r="F6">
        <v>1</v>
      </c>
      <c r="G6" t="s">
        <v>9</v>
      </c>
    </row>
    <row r="7" spans="1:8">
      <c r="A7">
        <v>6</v>
      </c>
      <c r="B7" s="13" t="s">
        <v>15</v>
      </c>
      <c r="C7">
        <v>32</v>
      </c>
      <c r="D7" t="s">
        <v>11</v>
      </c>
      <c r="F7">
        <v>1</v>
      </c>
      <c r="G7" t="s">
        <v>9</v>
      </c>
    </row>
    <row r="8" spans="1:8">
      <c r="A8">
        <v>7</v>
      </c>
      <c r="B8" s="13" t="s">
        <v>16</v>
      </c>
      <c r="C8">
        <v>45</v>
      </c>
      <c r="D8" t="s">
        <v>11</v>
      </c>
      <c r="F8">
        <v>1</v>
      </c>
      <c r="G8" t="s">
        <v>9</v>
      </c>
    </row>
    <row r="9" spans="1:8">
      <c r="A9">
        <v>8</v>
      </c>
      <c r="B9" s="14" t="s">
        <v>17</v>
      </c>
      <c r="C9">
        <v>31</v>
      </c>
      <c r="D9" t="s">
        <v>8</v>
      </c>
      <c r="F9">
        <v>1</v>
      </c>
      <c r="G9" t="s">
        <v>9</v>
      </c>
    </row>
    <row r="10" spans="1:8">
      <c r="A10">
        <v>9</v>
      </c>
      <c r="B10" s="14" t="s">
        <v>18</v>
      </c>
      <c r="C10">
        <v>45</v>
      </c>
      <c r="D10" t="s">
        <v>8</v>
      </c>
      <c r="F10">
        <v>1</v>
      </c>
      <c r="G10" t="s">
        <v>9</v>
      </c>
    </row>
    <row r="11" spans="1:8">
      <c r="A11">
        <v>10</v>
      </c>
      <c r="B11" s="13" t="s">
        <v>19</v>
      </c>
      <c r="C11">
        <v>39</v>
      </c>
      <c r="D11" t="s">
        <v>8</v>
      </c>
      <c r="F11">
        <v>1</v>
      </c>
      <c r="G11" t="s">
        <v>9</v>
      </c>
    </row>
    <row r="12" spans="1:8">
      <c r="A12">
        <v>11</v>
      </c>
      <c r="B12" s="13" t="s">
        <v>20</v>
      </c>
      <c r="C12">
        <v>29</v>
      </c>
      <c r="D12" t="s">
        <v>8</v>
      </c>
      <c r="F12">
        <v>2</v>
      </c>
      <c r="G12" t="s">
        <v>21</v>
      </c>
    </row>
    <row r="13" spans="1:8">
      <c r="A13">
        <v>12</v>
      </c>
      <c r="B13" s="13" t="s">
        <v>22</v>
      </c>
      <c r="C13">
        <v>20</v>
      </c>
      <c r="D13" t="s">
        <v>11</v>
      </c>
      <c r="F13">
        <v>2</v>
      </c>
      <c r="G13" t="s">
        <v>21</v>
      </c>
    </row>
    <row r="14" spans="1:8">
      <c r="A14">
        <v>13</v>
      </c>
      <c r="B14" s="13" t="s">
        <v>23</v>
      </c>
      <c r="C14">
        <v>60</v>
      </c>
      <c r="D14" t="s">
        <v>11</v>
      </c>
      <c r="F14">
        <v>2</v>
      </c>
      <c r="G14" t="s">
        <v>21</v>
      </c>
    </row>
    <row r="15" spans="1:8">
      <c r="A15">
        <v>14</v>
      </c>
      <c r="B15" s="13" t="s">
        <v>24</v>
      </c>
      <c r="C15">
        <v>60</v>
      </c>
      <c r="D15" t="s">
        <v>11</v>
      </c>
      <c r="F15">
        <v>2</v>
      </c>
      <c r="G15" t="s">
        <v>21</v>
      </c>
    </row>
    <row r="16" spans="1:8">
      <c r="A16">
        <v>15</v>
      </c>
      <c r="B16" s="13" t="s">
        <v>25</v>
      </c>
      <c r="C16">
        <v>45</v>
      </c>
      <c r="D16" t="s">
        <v>8</v>
      </c>
      <c r="F16">
        <v>2</v>
      </c>
      <c r="G16" t="s">
        <v>21</v>
      </c>
      <c r="H16" t="s">
        <v>26</v>
      </c>
    </row>
    <row r="17" spans="1:8">
      <c r="A17">
        <v>16</v>
      </c>
      <c r="B17" s="13" t="s">
        <v>27</v>
      </c>
      <c r="C17">
        <v>40</v>
      </c>
      <c r="D17" t="s">
        <v>11</v>
      </c>
      <c r="F17">
        <v>2</v>
      </c>
      <c r="G17" t="s">
        <v>21</v>
      </c>
    </row>
    <row r="18" spans="1:8">
      <c r="A18">
        <v>17</v>
      </c>
      <c r="B18" s="13" t="s">
        <v>28</v>
      </c>
      <c r="C18">
        <v>38</v>
      </c>
      <c r="D18" t="s">
        <v>8</v>
      </c>
      <c r="F18">
        <v>2</v>
      </c>
      <c r="G18" t="s">
        <v>21</v>
      </c>
    </row>
    <row r="19" spans="1:8">
      <c r="A19">
        <v>18</v>
      </c>
      <c r="B19" s="13" t="s">
        <v>29</v>
      </c>
      <c r="C19">
        <v>44</v>
      </c>
      <c r="D19" t="s">
        <v>8</v>
      </c>
      <c r="F19">
        <v>2</v>
      </c>
      <c r="G19" t="s">
        <v>21</v>
      </c>
    </row>
    <row r="20" spans="1:8">
      <c r="A20">
        <v>19</v>
      </c>
      <c r="B20" s="13" t="s">
        <v>30</v>
      </c>
      <c r="C20">
        <v>74</v>
      </c>
      <c r="D20" t="s">
        <v>8</v>
      </c>
      <c r="F20">
        <v>2</v>
      </c>
      <c r="G20" t="s">
        <v>21</v>
      </c>
    </row>
    <row r="21" spans="1:8">
      <c r="A21">
        <v>20</v>
      </c>
      <c r="B21" s="13" t="s">
        <v>31</v>
      </c>
      <c r="C21">
        <v>76</v>
      </c>
      <c r="D21" t="s">
        <v>11</v>
      </c>
      <c r="F21">
        <v>2</v>
      </c>
      <c r="G21" t="s">
        <v>21</v>
      </c>
    </row>
    <row r="22" spans="1:8">
      <c r="A22">
        <v>21</v>
      </c>
      <c r="B22" s="13" t="s">
        <v>32</v>
      </c>
      <c r="C22">
        <v>47</v>
      </c>
      <c r="D22" t="s">
        <v>8</v>
      </c>
      <c r="F22">
        <v>3</v>
      </c>
      <c r="G22" t="s">
        <v>33</v>
      </c>
    </row>
    <row r="23" spans="1:8">
      <c r="A23">
        <v>22</v>
      </c>
      <c r="B23" s="13" t="s">
        <v>34</v>
      </c>
      <c r="C23">
        <v>52</v>
      </c>
      <c r="D23" t="s">
        <v>11</v>
      </c>
      <c r="F23">
        <v>3</v>
      </c>
      <c r="G23" t="s">
        <v>33</v>
      </c>
    </row>
    <row r="24" spans="1:8">
      <c r="A24">
        <v>23</v>
      </c>
      <c r="B24" s="13" t="s">
        <v>35</v>
      </c>
      <c r="C24">
        <v>54</v>
      </c>
      <c r="D24" t="s">
        <v>11</v>
      </c>
      <c r="F24">
        <v>3</v>
      </c>
      <c r="G24" t="s">
        <v>33</v>
      </c>
    </row>
    <row r="25" spans="1:8">
      <c r="A25">
        <v>24</v>
      </c>
      <c r="B25" s="13" t="s">
        <v>36</v>
      </c>
      <c r="C25">
        <v>45</v>
      </c>
      <c r="D25" t="s">
        <v>8</v>
      </c>
      <c r="F25">
        <v>3</v>
      </c>
      <c r="G25" t="s">
        <v>33</v>
      </c>
    </row>
    <row r="26" spans="1:8">
      <c r="A26">
        <v>25</v>
      </c>
      <c r="B26" s="13" t="s">
        <v>37</v>
      </c>
      <c r="C26">
        <v>43</v>
      </c>
      <c r="D26" t="s">
        <v>11</v>
      </c>
      <c r="F26">
        <v>3</v>
      </c>
      <c r="G26" t="s">
        <v>33</v>
      </c>
    </row>
    <row r="27" spans="1:8">
      <c r="A27">
        <v>26</v>
      </c>
      <c r="B27" s="13" t="s">
        <v>38</v>
      </c>
      <c r="C27">
        <v>36</v>
      </c>
      <c r="D27" t="s">
        <v>8</v>
      </c>
      <c r="F27">
        <v>3</v>
      </c>
      <c r="G27" t="s">
        <v>33</v>
      </c>
    </row>
    <row r="28" spans="1:8">
      <c r="A28">
        <v>27</v>
      </c>
      <c r="B28" s="14" t="s">
        <v>39</v>
      </c>
      <c r="F28">
        <v>3</v>
      </c>
      <c r="G28" t="s">
        <v>33</v>
      </c>
      <c r="H28" t="s">
        <v>40</v>
      </c>
    </row>
    <row r="29" spans="1:8">
      <c r="A29">
        <v>28</v>
      </c>
      <c r="B29" s="13" t="s">
        <v>41</v>
      </c>
      <c r="C29">
        <v>74</v>
      </c>
      <c r="D29" t="s">
        <v>11</v>
      </c>
      <c r="F29">
        <v>3</v>
      </c>
      <c r="G29" t="s">
        <v>33</v>
      </c>
    </row>
    <row r="30" spans="1:8">
      <c r="A30">
        <v>29</v>
      </c>
      <c r="B30" s="13" t="s">
        <v>42</v>
      </c>
      <c r="C30">
        <v>67</v>
      </c>
      <c r="D30" t="s">
        <v>11</v>
      </c>
      <c r="F30">
        <v>3</v>
      </c>
      <c r="G30" t="s">
        <v>33</v>
      </c>
    </row>
    <row r="31" spans="1:8">
      <c r="A31">
        <v>30</v>
      </c>
      <c r="B31" s="14" t="s">
        <v>43</v>
      </c>
      <c r="C31">
        <v>62</v>
      </c>
      <c r="D31" t="s">
        <v>8</v>
      </c>
      <c r="F31">
        <v>3</v>
      </c>
      <c r="G31" t="s">
        <v>33</v>
      </c>
    </row>
    <row r="32" spans="1:8">
      <c r="A32">
        <v>31</v>
      </c>
      <c r="B32" s="13" t="s">
        <v>44</v>
      </c>
      <c r="C32">
        <v>62</v>
      </c>
      <c r="D32" t="s">
        <v>8</v>
      </c>
      <c r="F32">
        <v>4</v>
      </c>
      <c r="G32" t="s">
        <v>45</v>
      </c>
    </row>
    <row r="33" spans="1:7">
      <c r="A33">
        <v>32</v>
      </c>
      <c r="B33" s="13" t="s">
        <v>46</v>
      </c>
      <c r="C33">
        <v>44</v>
      </c>
      <c r="D33" t="s">
        <v>8</v>
      </c>
      <c r="F33">
        <v>4</v>
      </c>
      <c r="G33" t="s">
        <v>45</v>
      </c>
    </row>
    <row r="34" spans="1:7">
      <c r="A34">
        <v>33</v>
      </c>
      <c r="B34" s="13" t="s">
        <v>47</v>
      </c>
      <c r="C34">
        <v>57</v>
      </c>
      <c r="D34" t="s">
        <v>8</v>
      </c>
      <c r="F34">
        <v>4</v>
      </c>
      <c r="G34" t="s">
        <v>45</v>
      </c>
    </row>
    <row r="35" spans="1:7">
      <c r="A35">
        <v>34</v>
      </c>
      <c r="B35" s="13" t="s">
        <v>48</v>
      </c>
      <c r="C35">
        <v>45</v>
      </c>
      <c r="D35" t="s">
        <v>11</v>
      </c>
      <c r="F35">
        <v>4</v>
      </c>
      <c r="G35" t="s">
        <v>45</v>
      </c>
    </row>
    <row r="36" spans="1:7">
      <c r="A36">
        <v>35</v>
      </c>
      <c r="B36" s="13" t="s">
        <v>49</v>
      </c>
      <c r="C36">
        <v>59</v>
      </c>
      <c r="D36" t="s">
        <v>8</v>
      </c>
      <c r="F36">
        <v>4</v>
      </c>
      <c r="G36" t="s">
        <v>45</v>
      </c>
    </row>
    <row r="37" spans="1:7">
      <c r="A37">
        <v>36</v>
      </c>
      <c r="B37" s="13" t="s">
        <v>50</v>
      </c>
      <c r="C37">
        <v>33</v>
      </c>
      <c r="D37" t="s">
        <v>8</v>
      </c>
      <c r="F37">
        <v>4</v>
      </c>
      <c r="G37" t="s">
        <v>45</v>
      </c>
    </row>
    <row r="38" spans="1:7">
      <c r="A38">
        <v>37</v>
      </c>
      <c r="B38" s="13" t="s">
        <v>51</v>
      </c>
      <c r="C38">
        <v>32</v>
      </c>
      <c r="D38" t="s">
        <v>11</v>
      </c>
      <c r="F38">
        <v>4</v>
      </c>
      <c r="G38" t="s">
        <v>45</v>
      </c>
    </row>
    <row r="39" spans="1:7">
      <c r="A39">
        <v>38</v>
      </c>
      <c r="B39" s="13" t="s">
        <v>52</v>
      </c>
      <c r="C39">
        <v>52</v>
      </c>
      <c r="D39" t="s">
        <v>8</v>
      </c>
      <c r="F39">
        <v>4</v>
      </c>
      <c r="G39" t="s">
        <v>45</v>
      </c>
    </row>
    <row r="40" spans="1:7">
      <c r="A40">
        <v>39</v>
      </c>
      <c r="B40" s="13" t="s">
        <v>53</v>
      </c>
      <c r="C40">
        <v>46</v>
      </c>
      <c r="D40" t="s">
        <v>8</v>
      </c>
      <c r="F40">
        <v>4</v>
      </c>
      <c r="G40" t="s">
        <v>45</v>
      </c>
    </row>
    <row r="41" spans="1:7">
      <c r="A41">
        <v>40</v>
      </c>
      <c r="B41" s="13" t="s">
        <v>54</v>
      </c>
      <c r="C41">
        <v>67</v>
      </c>
      <c r="D41" t="s">
        <v>8</v>
      </c>
      <c r="F41">
        <v>4</v>
      </c>
      <c r="G41" t="s">
        <v>45</v>
      </c>
    </row>
    <row r="42" spans="1:7">
      <c r="A42">
        <v>41</v>
      </c>
      <c r="B42" s="13" t="s">
        <v>55</v>
      </c>
      <c r="C42">
        <v>37</v>
      </c>
      <c r="D42" t="s">
        <v>11</v>
      </c>
      <c r="F42">
        <v>5</v>
      </c>
      <c r="G42" t="s">
        <v>56</v>
      </c>
    </row>
    <row r="43" spans="1:7">
      <c r="A43">
        <v>42</v>
      </c>
      <c r="B43" s="13" t="s">
        <v>57</v>
      </c>
      <c r="C43">
        <v>59</v>
      </c>
      <c r="D43" t="s">
        <v>8</v>
      </c>
      <c r="F43">
        <v>5</v>
      </c>
      <c r="G43" t="s">
        <v>56</v>
      </c>
    </row>
    <row r="44" spans="1:7">
      <c r="A44">
        <v>43</v>
      </c>
      <c r="B44" s="14" t="s">
        <v>58</v>
      </c>
      <c r="C44">
        <v>51</v>
      </c>
      <c r="D44" t="s">
        <v>8</v>
      </c>
      <c r="F44">
        <v>5</v>
      </c>
      <c r="G44" t="s">
        <v>56</v>
      </c>
    </row>
    <row r="45" spans="1:7">
      <c r="A45">
        <v>44</v>
      </c>
      <c r="B45" s="13" t="s">
        <v>59</v>
      </c>
      <c r="C45">
        <v>58</v>
      </c>
      <c r="D45" t="s">
        <v>8</v>
      </c>
      <c r="F45">
        <v>5</v>
      </c>
      <c r="G45" t="s">
        <v>56</v>
      </c>
    </row>
    <row r="46" spans="1:7">
      <c r="A46">
        <v>45</v>
      </c>
      <c r="B46" s="13" t="s">
        <v>60</v>
      </c>
      <c r="C46">
        <v>67</v>
      </c>
      <c r="D46" t="s">
        <v>11</v>
      </c>
      <c r="F46">
        <v>5</v>
      </c>
      <c r="G46" t="s">
        <v>56</v>
      </c>
    </row>
    <row r="47" spans="1:7">
      <c r="A47">
        <v>46</v>
      </c>
      <c r="B47" s="13" t="s">
        <v>61</v>
      </c>
      <c r="C47">
        <v>30</v>
      </c>
      <c r="D47" t="s">
        <v>8</v>
      </c>
      <c r="F47">
        <v>5</v>
      </c>
      <c r="G47" t="s">
        <v>56</v>
      </c>
    </row>
    <row r="48" spans="1:7">
      <c r="A48">
        <v>47</v>
      </c>
      <c r="B48" s="13" t="s">
        <v>62</v>
      </c>
      <c r="C48">
        <v>23</v>
      </c>
      <c r="D48" t="s">
        <v>11</v>
      </c>
      <c r="F48">
        <v>5</v>
      </c>
      <c r="G48" t="s">
        <v>56</v>
      </c>
    </row>
    <row r="49" spans="1:8">
      <c r="A49">
        <v>48</v>
      </c>
      <c r="B49" s="13" t="s">
        <v>63</v>
      </c>
      <c r="C49">
        <v>38</v>
      </c>
      <c r="D49" t="s">
        <v>8</v>
      </c>
      <c r="F49">
        <v>5</v>
      </c>
      <c r="G49" t="s">
        <v>56</v>
      </c>
    </row>
    <row r="50" spans="1:8">
      <c r="A50">
        <v>49</v>
      </c>
      <c r="B50" s="13" t="s">
        <v>64</v>
      </c>
      <c r="C50">
        <v>30</v>
      </c>
      <c r="D50" t="s">
        <v>11</v>
      </c>
      <c r="F50">
        <v>5</v>
      </c>
      <c r="G50" t="s">
        <v>56</v>
      </c>
    </row>
    <row r="51" spans="1:8">
      <c r="A51">
        <v>50</v>
      </c>
      <c r="F51">
        <v>5</v>
      </c>
      <c r="G51" t="s">
        <v>56</v>
      </c>
    </row>
    <row r="52" spans="1:8">
      <c r="A52" t="s">
        <v>65</v>
      </c>
      <c r="B52" s="13" t="s">
        <v>66</v>
      </c>
      <c r="F52">
        <v>6</v>
      </c>
      <c r="G52" t="s">
        <v>67</v>
      </c>
      <c r="H52" t="s">
        <v>68</v>
      </c>
    </row>
    <row r="53" spans="1:8">
      <c r="A53" t="s">
        <v>69</v>
      </c>
      <c r="B53" s="13" t="s">
        <v>70</v>
      </c>
      <c r="F53">
        <v>6</v>
      </c>
      <c r="G53" t="s">
        <v>67</v>
      </c>
      <c r="H53" t="s">
        <v>68</v>
      </c>
    </row>
    <row r="54" spans="1:8">
      <c r="A54" t="s">
        <v>71</v>
      </c>
      <c r="B54" s="13" t="s">
        <v>72</v>
      </c>
      <c r="F54">
        <v>6</v>
      </c>
      <c r="G54" t="s">
        <v>67</v>
      </c>
      <c r="H54" t="s">
        <v>73</v>
      </c>
    </row>
    <row r="55" spans="1:8">
      <c r="A55">
        <v>51</v>
      </c>
      <c r="B55" s="13" t="s">
        <v>74</v>
      </c>
      <c r="C55">
        <v>31</v>
      </c>
      <c r="D55" t="s">
        <v>8</v>
      </c>
      <c r="F55">
        <v>6</v>
      </c>
      <c r="G55" t="s">
        <v>67</v>
      </c>
    </row>
    <row r="56" spans="1:8">
      <c r="A56">
        <v>52</v>
      </c>
      <c r="B56" s="13" t="s">
        <v>75</v>
      </c>
      <c r="C56">
        <v>36</v>
      </c>
      <c r="D56" t="s">
        <v>8</v>
      </c>
      <c r="F56">
        <v>6</v>
      </c>
      <c r="G56" t="s">
        <v>67</v>
      </c>
    </row>
    <row r="57" spans="1:8">
      <c r="F57">
        <v>6</v>
      </c>
      <c r="G57" t="s">
        <v>67</v>
      </c>
    </row>
    <row r="58" spans="1:8">
      <c r="F58">
        <v>6</v>
      </c>
      <c r="G58" t="s">
        <v>67</v>
      </c>
    </row>
    <row r="59" spans="1:8">
      <c r="F59">
        <v>6</v>
      </c>
      <c r="G59" t="s">
        <v>67</v>
      </c>
    </row>
    <row r="60" spans="1:8">
      <c r="F60">
        <v>6</v>
      </c>
      <c r="G60" t="s">
        <v>67</v>
      </c>
    </row>
    <row r="61" spans="1:8">
      <c r="F61">
        <v>6</v>
      </c>
      <c r="G61" t="s">
        <v>67</v>
      </c>
    </row>
    <row r="62" spans="1:8">
      <c r="F62">
        <v>7</v>
      </c>
      <c r="G62" t="s">
        <v>76</v>
      </c>
    </row>
    <row r="63" spans="1:8">
      <c r="F63">
        <v>7</v>
      </c>
      <c r="G63" t="s">
        <v>76</v>
      </c>
    </row>
    <row r="64" spans="1:8">
      <c r="F64">
        <v>7</v>
      </c>
      <c r="G64" t="s">
        <v>76</v>
      </c>
    </row>
    <row r="65" spans="3:7">
      <c r="F65">
        <v>7</v>
      </c>
      <c r="G65" t="s">
        <v>76</v>
      </c>
    </row>
    <row r="66" spans="3:7">
      <c r="F66">
        <v>7</v>
      </c>
      <c r="G66" t="s">
        <v>76</v>
      </c>
    </row>
    <row r="67" spans="3:7">
      <c r="F67">
        <v>7</v>
      </c>
      <c r="G67" t="s">
        <v>76</v>
      </c>
    </row>
    <row r="68" spans="3:7">
      <c r="F68">
        <v>7</v>
      </c>
      <c r="G68" t="s">
        <v>76</v>
      </c>
    </row>
    <row r="69" spans="3:7">
      <c r="C69" s="10"/>
      <c r="D69" s="10"/>
      <c r="F69">
        <v>7</v>
      </c>
      <c r="G69" t="s">
        <v>76</v>
      </c>
    </row>
    <row r="70" spans="3:7">
      <c r="C70" s="10"/>
      <c r="D70" s="10"/>
      <c r="F70">
        <v>7</v>
      </c>
      <c r="G70" t="s">
        <v>76</v>
      </c>
    </row>
    <row r="71" spans="3:7">
      <c r="F71">
        <v>7</v>
      </c>
      <c r="G71" t="s">
        <v>76</v>
      </c>
    </row>
    <row r="72" spans="3:7">
      <c r="F72">
        <v>8</v>
      </c>
      <c r="G72" t="s">
        <v>77</v>
      </c>
    </row>
    <row r="73" spans="3:7">
      <c r="F73">
        <v>8</v>
      </c>
      <c r="G73" t="s">
        <v>77</v>
      </c>
    </row>
    <row r="74" spans="3:7">
      <c r="F74">
        <v>8</v>
      </c>
      <c r="G74" t="s">
        <v>77</v>
      </c>
    </row>
    <row r="75" spans="3:7">
      <c r="F75">
        <v>8</v>
      </c>
      <c r="G75" t="s">
        <v>77</v>
      </c>
    </row>
    <row r="76" spans="3:7">
      <c r="F76">
        <v>8</v>
      </c>
      <c r="G76" t="s">
        <v>77</v>
      </c>
    </row>
    <row r="77" spans="3:7">
      <c r="F77">
        <v>8</v>
      </c>
      <c r="G77" t="s">
        <v>77</v>
      </c>
    </row>
    <row r="78" spans="3:7">
      <c r="F78">
        <v>8</v>
      </c>
      <c r="G78" t="s">
        <v>77</v>
      </c>
    </row>
    <row r="79" spans="3:7">
      <c r="F79">
        <v>8</v>
      </c>
      <c r="G79" t="s">
        <v>77</v>
      </c>
    </row>
    <row r="80" spans="3:7">
      <c r="F80">
        <v>8</v>
      </c>
      <c r="G80" t="s">
        <v>77</v>
      </c>
    </row>
    <row r="81" spans="6:7">
      <c r="F81">
        <v>8</v>
      </c>
      <c r="G81" t="s">
        <v>77</v>
      </c>
    </row>
    <row r="82" spans="6:7">
      <c r="F82">
        <v>9</v>
      </c>
      <c r="G82" t="s">
        <v>78</v>
      </c>
    </row>
    <row r="83" spans="6:7">
      <c r="F83">
        <v>9</v>
      </c>
      <c r="G83" t="s">
        <v>78</v>
      </c>
    </row>
    <row r="84" spans="6:7">
      <c r="F84">
        <v>9</v>
      </c>
      <c r="G84" t="s">
        <v>78</v>
      </c>
    </row>
    <row r="85" spans="6:7">
      <c r="F85">
        <v>9</v>
      </c>
      <c r="G85" t="s">
        <v>78</v>
      </c>
    </row>
    <row r="86" spans="6:7">
      <c r="F86">
        <v>9</v>
      </c>
      <c r="G86" t="s">
        <v>78</v>
      </c>
    </row>
    <row r="87" spans="6:7">
      <c r="F87">
        <v>9</v>
      </c>
      <c r="G87" t="s">
        <v>78</v>
      </c>
    </row>
    <row r="88" spans="6:7">
      <c r="F88">
        <v>9</v>
      </c>
      <c r="G88" t="s">
        <v>78</v>
      </c>
    </row>
    <row r="89" spans="6:7">
      <c r="F89">
        <v>9</v>
      </c>
      <c r="G89" t="s">
        <v>78</v>
      </c>
    </row>
    <row r="90" spans="6:7">
      <c r="F90">
        <v>9</v>
      </c>
      <c r="G90" t="s">
        <v>78</v>
      </c>
    </row>
    <row r="91" spans="6:7">
      <c r="F91">
        <v>9</v>
      </c>
      <c r="G91" t="s">
        <v>78</v>
      </c>
    </row>
    <row r="92" spans="6:7">
      <c r="F92">
        <v>10</v>
      </c>
      <c r="G92" t="s">
        <v>79</v>
      </c>
    </row>
    <row r="93" spans="6:7">
      <c r="F93">
        <v>10</v>
      </c>
      <c r="G93" t="s">
        <v>79</v>
      </c>
    </row>
    <row r="94" spans="6:7">
      <c r="F94">
        <v>10</v>
      </c>
      <c r="G94" t="s">
        <v>79</v>
      </c>
    </row>
    <row r="95" spans="6:7">
      <c r="F95">
        <v>10</v>
      </c>
      <c r="G95" t="s">
        <v>79</v>
      </c>
    </row>
    <row r="96" spans="6:7">
      <c r="F96">
        <v>10</v>
      </c>
      <c r="G96" t="s">
        <v>79</v>
      </c>
    </row>
    <row r="97" spans="6:7">
      <c r="F97">
        <v>10</v>
      </c>
      <c r="G97" t="s">
        <v>79</v>
      </c>
    </row>
    <row r="98" spans="6:7">
      <c r="F98">
        <v>10</v>
      </c>
      <c r="G98" t="s">
        <v>79</v>
      </c>
    </row>
    <row r="99" spans="6:7">
      <c r="F99">
        <v>10</v>
      </c>
      <c r="G99" t="s">
        <v>79</v>
      </c>
    </row>
    <row r="100" spans="6:7">
      <c r="F100">
        <v>10</v>
      </c>
      <c r="G100" t="s">
        <v>79</v>
      </c>
    </row>
    <row r="101" spans="6:7">
      <c r="F101">
        <v>10</v>
      </c>
      <c r="G101" t="s">
        <v>79</v>
      </c>
    </row>
  </sheetData>
  <autoFilter ref="E1:E62" xr:uid="{00000000-0009-0000-0000-000000000000}"/>
  <sortState xmlns:xlrd2="http://schemas.microsoft.com/office/spreadsheetml/2017/richdata2" ref="B2:E64">
    <sortCondition ref="B2:B64"/>
  </sortState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0"/>
  <sheetViews>
    <sheetView workbookViewId="0">
      <selection activeCell="C53" sqref="C53:C57"/>
    </sheetView>
  </sheetViews>
  <sheetFormatPr defaultRowHeight="15" customHeight="1"/>
  <cols>
    <col min="2" max="2" width="22.42578125" style="9" customWidth="1"/>
    <col min="5" max="5" width="1.7109375" customWidth="1"/>
    <col min="6" max="6" width="28.28515625" customWidth="1"/>
    <col min="7" max="7" width="18.42578125" customWidth="1"/>
    <col min="8" max="8" width="1.7109375" customWidth="1"/>
    <col min="9" max="9" width="13.85546875" customWidth="1"/>
    <col min="10" max="10" width="13.28515625" bestFit="1" customWidth="1"/>
  </cols>
  <sheetData>
    <row r="1" spans="1:11" ht="14.45">
      <c r="A1" t="str">
        <f>Registrants!A1</f>
        <v>Triathlete Number</v>
      </c>
      <c r="B1" s="9" t="str">
        <f>Registrants!B1</f>
        <v>Participant name</v>
      </c>
      <c r="C1" s="2" t="str">
        <f>Registrants!C1</f>
        <v>Age</v>
      </c>
      <c r="D1" s="2" t="str">
        <f>Registrants!D1</f>
        <v>Gender</v>
      </c>
      <c r="F1" s="1" t="s">
        <v>80</v>
      </c>
      <c r="G1" t="s">
        <v>81</v>
      </c>
      <c r="I1" t="s">
        <v>82</v>
      </c>
      <c r="J1" t="s">
        <v>83</v>
      </c>
      <c r="K1" t="s">
        <v>5</v>
      </c>
    </row>
    <row r="2" spans="1:11" ht="14.45">
      <c r="A2">
        <f>Registrants!A2</f>
        <v>1</v>
      </c>
      <c r="B2" s="9" t="str">
        <f>Registrants!B2</f>
        <v>Alli Armstrong-Javors</v>
      </c>
      <c r="C2" s="2">
        <f>Registrants!C2</f>
        <v>41</v>
      </c>
      <c r="D2" s="2" t="str">
        <f>Registrants!D2</f>
        <v>F</v>
      </c>
      <c r="F2" s="1">
        <v>20</v>
      </c>
      <c r="G2" s="3">
        <f t="shared" ref="G2:G57" si="0">(F2*25)*0.000568182</f>
        <v>0.28409099999999998</v>
      </c>
      <c r="I2">
        <f>_xlfn.RANK.EQ(F2,$F$2:$F$74,0)</f>
        <v>10</v>
      </c>
      <c r="J2">
        <f t="shared" ref="J2:J57" si="1">I2</f>
        <v>10</v>
      </c>
      <c r="K2">
        <f>Registrants!F2</f>
        <v>1</v>
      </c>
    </row>
    <row r="3" spans="1:11" ht="14.45">
      <c r="A3">
        <f>Registrants!A3</f>
        <v>2</v>
      </c>
      <c r="B3" s="9" t="str">
        <f>Registrants!B3</f>
        <v>Trevor Eaton</v>
      </c>
      <c r="C3" s="2">
        <f>Registrants!C3</f>
        <v>49</v>
      </c>
      <c r="D3" s="2" t="str">
        <f>Registrants!D3</f>
        <v>M</v>
      </c>
      <c r="F3" s="1">
        <v>26</v>
      </c>
      <c r="G3" s="3">
        <f t="shared" si="0"/>
        <v>0.36931829999999999</v>
      </c>
      <c r="I3">
        <f t="shared" ref="I3:I66" si="2">_xlfn.RANK.EQ(F3,$F$2:$F$74,0)</f>
        <v>2</v>
      </c>
      <c r="J3">
        <f t="shared" si="1"/>
        <v>2</v>
      </c>
      <c r="K3">
        <f>Registrants!F3</f>
        <v>1</v>
      </c>
    </row>
    <row r="4" spans="1:11" ht="15.75" customHeight="1">
      <c r="A4">
        <f>Registrants!A4</f>
        <v>3</v>
      </c>
      <c r="B4" s="9" t="str">
        <f>Registrants!B4</f>
        <v>Ellen Cullen</v>
      </c>
      <c r="C4" s="2">
        <f>Registrants!C4</f>
        <v>60</v>
      </c>
      <c r="D4" s="2" t="str">
        <f>Registrants!D4</f>
        <v>F</v>
      </c>
      <c r="F4" s="1">
        <v>15</v>
      </c>
      <c r="G4" s="3">
        <f t="shared" si="0"/>
        <v>0.21306824999999999</v>
      </c>
      <c r="I4">
        <f t="shared" si="2"/>
        <v>33</v>
      </c>
      <c r="J4">
        <f t="shared" si="1"/>
        <v>33</v>
      </c>
      <c r="K4">
        <f>Registrants!F4</f>
        <v>1</v>
      </c>
    </row>
    <row r="5" spans="1:11" ht="14.45">
      <c r="A5">
        <f>Registrants!A5</f>
        <v>4</v>
      </c>
      <c r="B5" s="9" t="str">
        <f>Registrants!B5</f>
        <v>Amy Sliva</v>
      </c>
      <c r="C5" s="2">
        <f>Registrants!C5</f>
        <v>60</v>
      </c>
      <c r="D5" s="2" t="str">
        <f>Registrants!D5</f>
        <v>F</v>
      </c>
      <c r="F5" s="1">
        <v>11.5</v>
      </c>
      <c r="G5" s="3">
        <f t="shared" si="0"/>
        <v>0.16335232499999999</v>
      </c>
      <c r="I5">
        <f t="shared" si="2"/>
        <v>45</v>
      </c>
      <c r="J5">
        <f t="shared" si="1"/>
        <v>45</v>
      </c>
      <c r="K5">
        <f>Registrants!F5</f>
        <v>1</v>
      </c>
    </row>
    <row r="6" spans="1:11" ht="14.45">
      <c r="A6">
        <f>Registrants!A6</f>
        <v>5</v>
      </c>
      <c r="B6" s="9" t="str">
        <f>Registrants!B6</f>
        <v>Todd Bollen</v>
      </c>
      <c r="C6" s="2">
        <f>Registrants!C6</f>
        <v>71</v>
      </c>
      <c r="D6" s="2" t="str">
        <f>Registrants!D6</f>
        <v>M</v>
      </c>
      <c r="F6" s="1">
        <v>17</v>
      </c>
      <c r="G6" s="3">
        <f t="shared" si="0"/>
        <v>0.24147734999999998</v>
      </c>
      <c r="I6">
        <f t="shared" si="2"/>
        <v>22</v>
      </c>
      <c r="J6">
        <f t="shared" si="1"/>
        <v>22</v>
      </c>
      <c r="K6">
        <f>Registrants!F6</f>
        <v>1</v>
      </c>
    </row>
    <row r="7" spans="1:11" ht="14.45">
      <c r="A7">
        <f>Registrants!A7</f>
        <v>6</v>
      </c>
      <c r="B7" s="9" t="str">
        <f>Registrants!B7</f>
        <v>Jason Paquin</v>
      </c>
      <c r="C7" s="2">
        <f>Registrants!C7</f>
        <v>32</v>
      </c>
      <c r="D7" s="2" t="str">
        <f>Registrants!D7</f>
        <v>M</v>
      </c>
      <c r="F7" s="1">
        <v>15</v>
      </c>
      <c r="G7" s="3">
        <f t="shared" si="0"/>
        <v>0.21306824999999999</v>
      </c>
      <c r="I7">
        <f t="shared" si="2"/>
        <v>33</v>
      </c>
      <c r="J7">
        <f t="shared" si="1"/>
        <v>33</v>
      </c>
      <c r="K7">
        <f>Registrants!F7</f>
        <v>1</v>
      </c>
    </row>
    <row r="8" spans="1:11" ht="14.45">
      <c r="A8">
        <f>Registrants!A8</f>
        <v>7</v>
      </c>
      <c r="B8" s="9" t="str">
        <f>Registrants!B8</f>
        <v>Adam Rick</v>
      </c>
      <c r="C8" s="2">
        <f>Registrants!C8</f>
        <v>45</v>
      </c>
      <c r="D8" s="2" t="str">
        <f>Registrants!D8</f>
        <v>M</v>
      </c>
      <c r="F8" s="1">
        <v>20</v>
      </c>
      <c r="G8" s="3">
        <f t="shared" si="0"/>
        <v>0.28409099999999998</v>
      </c>
      <c r="I8">
        <f t="shared" si="2"/>
        <v>10</v>
      </c>
      <c r="J8">
        <f t="shared" si="1"/>
        <v>10</v>
      </c>
      <c r="K8">
        <f>Registrants!F8</f>
        <v>1</v>
      </c>
    </row>
    <row r="9" spans="1:11" ht="14.45">
      <c r="A9">
        <f>Registrants!A9</f>
        <v>8</v>
      </c>
      <c r="B9" s="15" t="str">
        <f>Registrants!B9</f>
        <v>Hannah Landry</v>
      </c>
      <c r="C9" s="16">
        <f>Registrants!C9</f>
        <v>31</v>
      </c>
      <c r="D9" s="16" t="str">
        <f>Registrants!D9</f>
        <v>F</v>
      </c>
      <c r="E9" s="14"/>
      <c r="F9" s="14"/>
      <c r="G9" s="3">
        <f t="shared" si="0"/>
        <v>0</v>
      </c>
      <c r="I9">
        <f t="shared" si="2"/>
        <v>50</v>
      </c>
      <c r="J9">
        <f t="shared" si="1"/>
        <v>50</v>
      </c>
      <c r="K9">
        <f>Registrants!F9</f>
        <v>1</v>
      </c>
    </row>
    <row r="10" spans="1:11" ht="14.45">
      <c r="A10">
        <f>Registrants!A10</f>
        <v>9</v>
      </c>
      <c r="B10" s="15" t="str">
        <f>Registrants!B10</f>
        <v>Kim Vetere</v>
      </c>
      <c r="C10" s="16">
        <f>Registrants!C10</f>
        <v>45</v>
      </c>
      <c r="D10" s="16" t="str">
        <f>Registrants!D10</f>
        <v>F</v>
      </c>
      <c r="E10" s="14"/>
      <c r="F10" s="14"/>
      <c r="G10" s="3">
        <f t="shared" si="0"/>
        <v>0</v>
      </c>
      <c r="I10">
        <f t="shared" si="2"/>
        <v>50</v>
      </c>
      <c r="J10">
        <f t="shared" si="1"/>
        <v>50</v>
      </c>
      <c r="K10">
        <f>Registrants!F10</f>
        <v>1</v>
      </c>
    </row>
    <row r="11" spans="1:11" ht="14.45">
      <c r="A11">
        <f>Registrants!A11</f>
        <v>10</v>
      </c>
      <c r="B11" s="9" t="str">
        <f>Registrants!B11</f>
        <v>Tatsiana Zarrouki</v>
      </c>
      <c r="C11" s="2">
        <f>Registrants!C11</f>
        <v>39</v>
      </c>
      <c r="D11" s="2" t="str">
        <f>Registrants!D11</f>
        <v>F</v>
      </c>
      <c r="F11" s="1">
        <v>18</v>
      </c>
      <c r="G11" s="3">
        <f t="shared" si="0"/>
        <v>0.25568189999999996</v>
      </c>
      <c r="I11">
        <f t="shared" si="2"/>
        <v>15</v>
      </c>
      <c r="J11">
        <f t="shared" si="1"/>
        <v>15</v>
      </c>
      <c r="K11">
        <f>Registrants!F11</f>
        <v>1</v>
      </c>
    </row>
    <row r="12" spans="1:11" ht="14.45">
      <c r="A12">
        <f>Registrants!A12</f>
        <v>11</v>
      </c>
      <c r="B12" s="9" t="str">
        <f>Registrants!B12</f>
        <v>Sara Wang</v>
      </c>
      <c r="C12" s="2">
        <f>Registrants!C12</f>
        <v>29</v>
      </c>
      <c r="D12" s="2" t="str">
        <f>Registrants!D12</f>
        <v>F</v>
      </c>
      <c r="F12" s="1">
        <v>14</v>
      </c>
      <c r="G12" s="3">
        <f t="shared" si="0"/>
        <v>0.1988637</v>
      </c>
      <c r="I12">
        <f t="shared" si="2"/>
        <v>39</v>
      </c>
      <c r="J12">
        <f t="shared" si="1"/>
        <v>39</v>
      </c>
      <c r="K12">
        <f>Registrants!F12</f>
        <v>2</v>
      </c>
    </row>
    <row r="13" spans="1:11" ht="14.45">
      <c r="A13">
        <f>Registrants!A13</f>
        <v>12</v>
      </c>
      <c r="B13" s="9" t="str">
        <f>Registrants!B13</f>
        <v>Jared Wang</v>
      </c>
      <c r="C13" s="2">
        <f>Registrants!C13</f>
        <v>20</v>
      </c>
      <c r="D13" s="2" t="str">
        <f>Registrants!D13</f>
        <v>M</v>
      </c>
      <c r="F13" s="1">
        <v>12</v>
      </c>
      <c r="G13" s="3">
        <f t="shared" si="0"/>
        <v>0.17045459999999998</v>
      </c>
      <c r="I13">
        <f t="shared" si="2"/>
        <v>44</v>
      </c>
      <c r="J13">
        <f t="shared" si="1"/>
        <v>44</v>
      </c>
      <c r="K13">
        <f>Registrants!F13</f>
        <v>2</v>
      </c>
    </row>
    <row r="14" spans="1:11" ht="14.45">
      <c r="A14">
        <f>Registrants!A14</f>
        <v>13</v>
      </c>
      <c r="B14" s="9" t="str">
        <f>Registrants!B14</f>
        <v>Dan Tang</v>
      </c>
      <c r="C14" s="2">
        <f>Registrants!C14</f>
        <v>60</v>
      </c>
      <c r="D14" s="2" t="str">
        <f>Registrants!D14</f>
        <v>M</v>
      </c>
      <c r="F14" s="1">
        <v>9</v>
      </c>
      <c r="G14" s="3">
        <f t="shared" si="0"/>
        <v>0.12784094999999998</v>
      </c>
      <c r="I14">
        <f t="shared" si="2"/>
        <v>47</v>
      </c>
      <c r="J14">
        <f t="shared" si="1"/>
        <v>47</v>
      </c>
      <c r="K14">
        <f>Registrants!F14</f>
        <v>2</v>
      </c>
    </row>
    <row r="15" spans="1:11" ht="14.45">
      <c r="A15">
        <f>Registrants!A15</f>
        <v>14</v>
      </c>
      <c r="B15" s="9" t="str">
        <f>Registrants!B15</f>
        <v>Dianyuan Wang</v>
      </c>
      <c r="C15" s="2">
        <f>Registrants!C15</f>
        <v>60</v>
      </c>
      <c r="D15" s="2" t="str">
        <f>Registrants!D15</f>
        <v>M</v>
      </c>
      <c r="F15" s="1">
        <v>15</v>
      </c>
      <c r="G15" s="3">
        <f t="shared" si="0"/>
        <v>0.21306824999999999</v>
      </c>
      <c r="I15">
        <f t="shared" si="2"/>
        <v>33</v>
      </c>
      <c r="J15">
        <f t="shared" si="1"/>
        <v>33</v>
      </c>
      <c r="K15">
        <f>Registrants!F15</f>
        <v>2</v>
      </c>
    </row>
    <row r="16" spans="1:11" ht="14.45">
      <c r="A16">
        <f>Registrants!A16</f>
        <v>15</v>
      </c>
      <c r="B16" s="9" t="str">
        <f>Registrants!B16</f>
        <v>Tiffany Chappuis</v>
      </c>
      <c r="C16" s="2">
        <f>Registrants!C16</f>
        <v>45</v>
      </c>
      <c r="D16" s="2" t="str">
        <f>Registrants!D16</f>
        <v>F</v>
      </c>
      <c r="F16" s="1">
        <v>14</v>
      </c>
      <c r="G16" s="3">
        <f t="shared" si="0"/>
        <v>0.1988637</v>
      </c>
      <c r="I16">
        <f t="shared" si="2"/>
        <v>39</v>
      </c>
      <c r="J16">
        <f t="shared" si="1"/>
        <v>39</v>
      </c>
      <c r="K16">
        <f>Registrants!F16</f>
        <v>2</v>
      </c>
    </row>
    <row r="17" spans="1:11" ht="14.45">
      <c r="A17">
        <f>Registrants!A17</f>
        <v>16</v>
      </c>
      <c r="B17" s="9" t="str">
        <f>Registrants!B17</f>
        <v>Kevin Chappuis</v>
      </c>
      <c r="C17" s="2">
        <f>Registrants!C17</f>
        <v>40</v>
      </c>
      <c r="D17" s="2" t="str">
        <f>Registrants!D17</f>
        <v>M</v>
      </c>
      <c r="F17" s="1">
        <v>16</v>
      </c>
      <c r="G17" s="3">
        <f t="shared" si="0"/>
        <v>0.2272728</v>
      </c>
      <c r="I17">
        <f t="shared" si="2"/>
        <v>30</v>
      </c>
      <c r="J17">
        <f t="shared" si="1"/>
        <v>30</v>
      </c>
      <c r="K17">
        <f>Registrants!F17</f>
        <v>2</v>
      </c>
    </row>
    <row r="18" spans="1:11" ht="14.45">
      <c r="A18">
        <f>Registrants!A18</f>
        <v>17</v>
      </c>
      <c r="B18" s="9" t="str">
        <f>Registrants!B18</f>
        <v>Amanda Macadam</v>
      </c>
      <c r="C18" s="2">
        <f>Registrants!C18</f>
        <v>38</v>
      </c>
      <c r="D18" s="2" t="str">
        <f>Registrants!D18</f>
        <v>F</v>
      </c>
      <c r="F18" s="1">
        <v>14</v>
      </c>
      <c r="G18" s="3">
        <f t="shared" si="0"/>
        <v>0.1988637</v>
      </c>
      <c r="I18">
        <f t="shared" si="2"/>
        <v>39</v>
      </c>
      <c r="J18">
        <f t="shared" si="1"/>
        <v>39</v>
      </c>
      <c r="K18">
        <f>Registrants!F18</f>
        <v>2</v>
      </c>
    </row>
    <row r="19" spans="1:11" ht="14.45">
      <c r="A19">
        <f>Registrants!A19</f>
        <v>18</v>
      </c>
      <c r="B19" s="9" t="str">
        <f>Registrants!B19</f>
        <v>Vanessa Gundersen</v>
      </c>
      <c r="C19" s="2">
        <f>Registrants!C19</f>
        <v>44</v>
      </c>
      <c r="D19" s="2" t="str">
        <f>Registrants!D19</f>
        <v>F</v>
      </c>
      <c r="F19" s="1">
        <v>19.5</v>
      </c>
      <c r="G19" s="3">
        <f t="shared" si="0"/>
        <v>0.27698872499999999</v>
      </c>
      <c r="I19">
        <f t="shared" si="2"/>
        <v>13</v>
      </c>
      <c r="J19">
        <f t="shared" si="1"/>
        <v>13</v>
      </c>
      <c r="K19">
        <f>Registrants!F19</f>
        <v>2</v>
      </c>
    </row>
    <row r="20" spans="1:11" ht="14.45">
      <c r="A20">
        <f>Registrants!A20</f>
        <v>19</v>
      </c>
      <c r="B20" s="9" t="str">
        <f>Registrants!B20</f>
        <v>Barbara Casey</v>
      </c>
      <c r="C20" s="2">
        <f>Registrants!C20</f>
        <v>74</v>
      </c>
      <c r="D20" s="2" t="str">
        <f>Registrants!D20</f>
        <v>F</v>
      </c>
      <c r="F20" s="1">
        <v>8</v>
      </c>
      <c r="G20" s="3">
        <f t="shared" si="0"/>
        <v>0.1136364</v>
      </c>
      <c r="I20">
        <f t="shared" si="2"/>
        <v>48</v>
      </c>
      <c r="J20">
        <f t="shared" si="1"/>
        <v>48</v>
      </c>
      <c r="K20">
        <f>Registrants!F20</f>
        <v>2</v>
      </c>
    </row>
    <row r="21" spans="1:11" ht="14.45">
      <c r="A21">
        <f>Registrants!A21</f>
        <v>20</v>
      </c>
      <c r="B21" s="9" t="str">
        <f>Registrants!B21</f>
        <v>David Bowen</v>
      </c>
      <c r="C21" s="2">
        <f>Registrants!C21</f>
        <v>76</v>
      </c>
      <c r="D21" s="2" t="str">
        <f>Registrants!D21</f>
        <v>M</v>
      </c>
      <c r="F21" s="1">
        <v>7</v>
      </c>
      <c r="G21" s="3">
        <f t="shared" si="0"/>
        <v>9.9431850000000002E-2</v>
      </c>
      <c r="I21">
        <f t="shared" si="2"/>
        <v>49</v>
      </c>
      <c r="J21">
        <f t="shared" si="1"/>
        <v>49</v>
      </c>
      <c r="K21">
        <f>Registrants!F21</f>
        <v>2</v>
      </c>
    </row>
    <row r="22" spans="1:11" ht="14.45">
      <c r="A22">
        <f>Registrants!A22</f>
        <v>21</v>
      </c>
      <c r="B22" s="9" t="str">
        <f>Registrants!B22</f>
        <v>Kaz Hall</v>
      </c>
      <c r="C22" s="2">
        <f>Registrants!C22</f>
        <v>47</v>
      </c>
      <c r="D22" s="2" t="str">
        <f>Registrants!D22</f>
        <v>F</v>
      </c>
      <c r="F22" s="1">
        <v>18</v>
      </c>
      <c r="G22" s="3">
        <f t="shared" si="0"/>
        <v>0.25568189999999996</v>
      </c>
      <c r="I22">
        <f t="shared" si="2"/>
        <v>15</v>
      </c>
      <c r="J22">
        <f t="shared" si="1"/>
        <v>15</v>
      </c>
      <c r="K22">
        <f>Registrants!F22</f>
        <v>3</v>
      </c>
    </row>
    <row r="23" spans="1:11" ht="14.45">
      <c r="A23">
        <f>Registrants!A23</f>
        <v>22</v>
      </c>
      <c r="B23" s="9" t="str">
        <f>Registrants!B23</f>
        <v>George Erskine</v>
      </c>
      <c r="C23" s="2">
        <f>Registrants!C23</f>
        <v>52</v>
      </c>
      <c r="D23" s="2" t="str">
        <f>Registrants!D23</f>
        <v>M</v>
      </c>
      <c r="F23" s="1">
        <v>16.5</v>
      </c>
      <c r="G23" s="3">
        <f t="shared" si="0"/>
        <v>0.23437507499999999</v>
      </c>
      <c r="I23">
        <f t="shared" si="2"/>
        <v>27</v>
      </c>
      <c r="J23">
        <f t="shared" si="1"/>
        <v>27</v>
      </c>
      <c r="K23">
        <f>Registrants!F23</f>
        <v>3</v>
      </c>
    </row>
    <row r="24" spans="1:11" ht="14.45">
      <c r="A24">
        <f>Registrants!A24</f>
        <v>23</v>
      </c>
      <c r="B24" s="9" t="str">
        <f>Registrants!B24</f>
        <v>Mark Mayall</v>
      </c>
      <c r="C24" s="2">
        <f>Registrants!C24</f>
        <v>54</v>
      </c>
      <c r="D24" s="2" t="str">
        <f>Registrants!D24</f>
        <v>M</v>
      </c>
      <c r="F24" s="1">
        <v>21</v>
      </c>
      <c r="G24" s="3">
        <f t="shared" si="0"/>
        <v>0.29829554999999996</v>
      </c>
      <c r="I24">
        <f t="shared" si="2"/>
        <v>8</v>
      </c>
      <c r="J24">
        <f t="shared" si="1"/>
        <v>8</v>
      </c>
      <c r="K24">
        <f>Registrants!F24</f>
        <v>3</v>
      </c>
    </row>
    <row r="25" spans="1:11" ht="14.45">
      <c r="A25">
        <f>Registrants!A25</f>
        <v>24</v>
      </c>
      <c r="B25" s="9" t="str">
        <f>Registrants!B25</f>
        <v>Lisa Sheridan</v>
      </c>
      <c r="C25" s="2">
        <f>Registrants!C25</f>
        <v>45</v>
      </c>
      <c r="D25" s="2" t="str">
        <f>Registrants!D25</f>
        <v>F</v>
      </c>
      <c r="F25" s="1">
        <v>17</v>
      </c>
      <c r="G25" s="3">
        <f t="shared" si="0"/>
        <v>0.24147734999999998</v>
      </c>
      <c r="I25">
        <f t="shared" si="2"/>
        <v>22</v>
      </c>
      <c r="J25">
        <f t="shared" si="1"/>
        <v>22</v>
      </c>
      <c r="K25">
        <f>Registrants!F25</f>
        <v>3</v>
      </c>
    </row>
    <row r="26" spans="1:11" ht="14.45">
      <c r="A26">
        <f>Registrants!A26</f>
        <v>25</v>
      </c>
      <c r="B26" s="9" t="str">
        <f>Registrants!B26</f>
        <v>Chad Rosner</v>
      </c>
      <c r="C26" s="2">
        <f>Registrants!C26</f>
        <v>43</v>
      </c>
      <c r="D26" s="2" t="str">
        <f>Registrants!D26</f>
        <v>M</v>
      </c>
      <c r="F26" s="1">
        <v>20.5</v>
      </c>
      <c r="G26" s="3">
        <f t="shared" si="0"/>
        <v>0.29119327499999997</v>
      </c>
      <c r="I26">
        <f t="shared" si="2"/>
        <v>9</v>
      </c>
      <c r="J26">
        <f t="shared" si="1"/>
        <v>9</v>
      </c>
      <c r="K26">
        <f>Registrants!F26</f>
        <v>3</v>
      </c>
    </row>
    <row r="27" spans="1:11" ht="14.45">
      <c r="A27">
        <f>Registrants!A27</f>
        <v>26</v>
      </c>
      <c r="B27" s="9" t="str">
        <f>Registrants!B27</f>
        <v>Morgan Lazenby</v>
      </c>
      <c r="C27" s="2">
        <f>Registrants!C27</f>
        <v>36</v>
      </c>
      <c r="D27" s="2" t="str">
        <f>Registrants!D27</f>
        <v>F</v>
      </c>
      <c r="F27" s="1">
        <v>16</v>
      </c>
      <c r="G27" s="3">
        <f t="shared" si="0"/>
        <v>0.2272728</v>
      </c>
      <c r="I27">
        <f t="shared" si="2"/>
        <v>30</v>
      </c>
      <c r="J27">
        <f t="shared" si="1"/>
        <v>30</v>
      </c>
      <c r="K27">
        <f>Registrants!F27</f>
        <v>3</v>
      </c>
    </row>
    <row r="28" spans="1:11" ht="14.45">
      <c r="A28">
        <f>Registrants!A28</f>
        <v>27</v>
      </c>
      <c r="B28" s="15" t="str">
        <f>Registrants!B28</f>
        <v>Manjula K</v>
      </c>
      <c r="C28" s="16">
        <f>Registrants!C28</f>
        <v>0</v>
      </c>
      <c r="D28" s="16">
        <f>Registrants!D28</f>
        <v>0</v>
      </c>
      <c r="E28" s="14"/>
      <c r="F28" s="14"/>
      <c r="G28" s="3">
        <f t="shared" si="0"/>
        <v>0</v>
      </c>
      <c r="I28">
        <f t="shared" si="2"/>
        <v>50</v>
      </c>
      <c r="J28">
        <f t="shared" si="1"/>
        <v>50</v>
      </c>
      <c r="K28">
        <f>Registrants!F28</f>
        <v>3</v>
      </c>
    </row>
    <row r="29" spans="1:11" ht="14.45">
      <c r="A29">
        <f>Registrants!A29</f>
        <v>28</v>
      </c>
      <c r="B29" s="9" t="str">
        <f>Registrants!B29</f>
        <v>Chris Glaser</v>
      </c>
      <c r="C29" s="2">
        <f>Registrants!C29</f>
        <v>74</v>
      </c>
      <c r="D29" s="2" t="str">
        <f>Registrants!D29</f>
        <v>M</v>
      </c>
      <c r="F29" s="1">
        <v>16.5</v>
      </c>
      <c r="G29" s="3">
        <f t="shared" si="0"/>
        <v>0.23437507499999999</v>
      </c>
      <c r="I29">
        <f t="shared" si="2"/>
        <v>27</v>
      </c>
      <c r="J29">
        <f t="shared" si="1"/>
        <v>27</v>
      </c>
      <c r="K29">
        <f>Registrants!F29</f>
        <v>3</v>
      </c>
    </row>
    <row r="30" spans="1:11" ht="14.45">
      <c r="A30">
        <f>Registrants!A30</f>
        <v>29</v>
      </c>
      <c r="B30" s="9" t="str">
        <f>Registrants!B30</f>
        <v>Kevin Keane</v>
      </c>
      <c r="C30" s="2">
        <f>Registrants!C30</f>
        <v>67</v>
      </c>
      <c r="D30" s="2" t="str">
        <f>Registrants!D30</f>
        <v>M</v>
      </c>
      <c r="F30" s="1">
        <v>17.5</v>
      </c>
      <c r="G30" s="3">
        <f t="shared" si="0"/>
        <v>0.248579625</v>
      </c>
      <c r="I30">
        <f t="shared" si="2"/>
        <v>21</v>
      </c>
      <c r="J30">
        <f t="shared" si="1"/>
        <v>21</v>
      </c>
      <c r="K30">
        <f>Registrants!F30</f>
        <v>3</v>
      </c>
    </row>
    <row r="31" spans="1:11" ht="14.45">
      <c r="A31">
        <f>Registrants!A31</f>
        <v>30</v>
      </c>
      <c r="B31" s="15" t="str">
        <f>Registrants!B31</f>
        <v>Stephanie Romano</v>
      </c>
      <c r="C31" s="16">
        <f>Registrants!C31</f>
        <v>62</v>
      </c>
      <c r="D31" s="16" t="str">
        <f>Registrants!D31</f>
        <v>F</v>
      </c>
      <c r="E31" s="14"/>
      <c r="F31" s="14"/>
      <c r="G31" s="3">
        <f t="shared" si="0"/>
        <v>0</v>
      </c>
      <c r="I31">
        <f t="shared" si="2"/>
        <v>50</v>
      </c>
      <c r="J31">
        <f t="shared" si="1"/>
        <v>50</v>
      </c>
      <c r="K31">
        <f>Registrants!F31</f>
        <v>3</v>
      </c>
    </row>
    <row r="32" spans="1:11" ht="14.45">
      <c r="A32">
        <f>Registrants!A32</f>
        <v>31</v>
      </c>
      <c r="B32" s="9" t="str">
        <f>Registrants!B32</f>
        <v>Bernadette Farrell</v>
      </c>
      <c r="C32" s="2">
        <f>Registrants!C32</f>
        <v>62</v>
      </c>
      <c r="D32" s="2" t="str">
        <f>Registrants!D32</f>
        <v>F</v>
      </c>
      <c r="F32" s="1">
        <v>19</v>
      </c>
      <c r="G32" s="3">
        <f t="shared" si="0"/>
        <v>0.26988645</v>
      </c>
      <c r="I32">
        <f t="shared" si="2"/>
        <v>14</v>
      </c>
      <c r="J32">
        <f t="shared" si="1"/>
        <v>14</v>
      </c>
      <c r="K32">
        <f>Registrants!F32</f>
        <v>4</v>
      </c>
    </row>
    <row r="33" spans="1:11" ht="14.45">
      <c r="A33">
        <f>Registrants!A33</f>
        <v>32</v>
      </c>
      <c r="B33" s="9" t="str">
        <f>Registrants!B33</f>
        <v>Julie Giordano</v>
      </c>
      <c r="C33" s="2">
        <f>Registrants!C33</f>
        <v>44</v>
      </c>
      <c r="D33" s="2" t="str">
        <f>Registrants!D33</f>
        <v>F</v>
      </c>
      <c r="F33" s="1">
        <v>20</v>
      </c>
      <c r="G33" s="3">
        <f t="shared" si="0"/>
        <v>0.28409099999999998</v>
      </c>
      <c r="I33">
        <f t="shared" si="2"/>
        <v>10</v>
      </c>
      <c r="J33">
        <f t="shared" si="1"/>
        <v>10</v>
      </c>
      <c r="K33">
        <f>Registrants!F33</f>
        <v>4</v>
      </c>
    </row>
    <row r="34" spans="1:11" ht="14.45">
      <c r="A34">
        <f>Registrants!A34</f>
        <v>33</v>
      </c>
      <c r="B34" s="9" t="str">
        <f>Registrants!B34</f>
        <v>Meredith Mangan</v>
      </c>
      <c r="C34" s="2">
        <f>Registrants!C34</f>
        <v>57</v>
      </c>
      <c r="D34" s="2" t="str">
        <f>Registrants!D34</f>
        <v>F</v>
      </c>
      <c r="F34" s="1">
        <v>15</v>
      </c>
      <c r="G34" s="3">
        <f t="shared" si="0"/>
        <v>0.21306824999999999</v>
      </c>
      <c r="I34">
        <f t="shared" si="2"/>
        <v>33</v>
      </c>
      <c r="J34">
        <f t="shared" si="1"/>
        <v>33</v>
      </c>
      <c r="K34">
        <f>Registrants!F34</f>
        <v>4</v>
      </c>
    </row>
    <row r="35" spans="1:11" ht="14.45">
      <c r="A35">
        <f>Registrants!A35</f>
        <v>34</v>
      </c>
      <c r="B35" s="9" t="str">
        <f>Registrants!B35</f>
        <v>Jarrod Moon</v>
      </c>
      <c r="C35" s="2">
        <f>Registrants!C35</f>
        <v>45</v>
      </c>
      <c r="D35" s="2" t="str">
        <f>Registrants!D35</f>
        <v>M</v>
      </c>
      <c r="F35" s="1">
        <v>17</v>
      </c>
      <c r="G35" s="3">
        <f t="shared" si="0"/>
        <v>0.24147734999999998</v>
      </c>
      <c r="I35">
        <f t="shared" si="2"/>
        <v>22</v>
      </c>
      <c r="J35">
        <f t="shared" si="1"/>
        <v>22</v>
      </c>
      <c r="K35">
        <f>Registrants!F35</f>
        <v>4</v>
      </c>
    </row>
    <row r="36" spans="1:11" ht="14.45">
      <c r="A36">
        <f>Registrants!A36</f>
        <v>35</v>
      </c>
      <c r="B36" s="9" t="str">
        <f>Registrants!B36</f>
        <v>Virginia Rowe</v>
      </c>
      <c r="C36" s="2">
        <f>Registrants!C36</f>
        <v>59</v>
      </c>
      <c r="D36" s="2" t="str">
        <f>Registrants!D36</f>
        <v>F</v>
      </c>
      <c r="F36" s="1">
        <v>16</v>
      </c>
      <c r="G36" s="3">
        <f t="shared" si="0"/>
        <v>0.2272728</v>
      </c>
      <c r="I36">
        <f t="shared" si="2"/>
        <v>30</v>
      </c>
      <c r="J36">
        <f t="shared" si="1"/>
        <v>30</v>
      </c>
      <c r="K36">
        <f>Registrants!F36</f>
        <v>4</v>
      </c>
    </row>
    <row r="37" spans="1:11" ht="14.45">
      <c r="A37">
        <f>Registrants!A37</f>
        <v>36</v>
      </c>
      <c r="B37" s="9" t="str">
        <f>Registrants!B37</f>
        <v>Laura Steele</v>
      </c>
      <c r="C37" s="2">
        <f>Registrants!C37</f>
        <v>33</v>
      </c>
      <c r="D37" s="2" t="str">
        <f>Registrants!D37</f>
        <v>F</v>
      </c>
      <c r="F37" s="1">
        <v>18</v>
      </c>
      <c r="G37" s="3">
        <f t="shared" si="0"/>
        <v>0.25568189999999996</v>
      </c>
      <c r="I37">
        <f t="shared" si="2"/>
        <v>15</v>
      </c>
      <c r="J37">
        <f t="shared" si="1"/>
        <v>15</v>
      </c>
      <c r="K37">
        <f>Registrants!F37</f>
        <v>4</v>
      </c>
    </row>
    <row r="38" spans="1:11" ht="14.45">
      <c r="A38">
        <f>Registrants!A38</f>
        <v>37</v>
      </c>
      <c r="B38" s="9" t="str">
        <f>Registrants!B38</f>
        <v>Matthew Quattrucci</v>
      </c>
      <c r="C38" s="2">
        <f>Registrants!C38</f>
        <v>32</v>
      </c>
      <c r="D38" s="2" t="str">
        <f>Registrants!D38</f>
        <v>M</v>
      </c>
      <c r="F38" s="1">
        <v>14</v>
      </c>
      <c r="G38" s="3">
        <f t="shared" si="0"/>
        <v>0.1988637</v>
      </c>
      <c r="I38">
        <f t="shared" si="2"/>
        <v>39</v>
      </c>
      <c r="J38">
        <f t="shared" si="1"/>
        <v>39</v>
      </c>
      <c r="K38">
        <f>Registrants!F38</f>
        <v>4</v>
      </c>
    </row>
    <row r="39" spans="1:11" ht="14.45">
      <c r="A39">
        <f>Registrants!A39</f>
        <v>38</v>
      </c>
      <c r="B39" s="9" t="str">
        <f>Registrants!B39</f>
        <v>Leslie Genova</v>
      </c>
      <c r="C39" s="2">
        <f>Registrants!C39</f>
        <v>52</v>
      </c>
      <c r="D39" s="2" t="str">
        <f>Registrants!D39</f>
        <v>F</v>
      </c>
      <c r="F39" s="1">
        <v>17</v>
      </c>
      <c r="G39" s="3">
        <f t="shared" si="0"/>
        <v>0.24147734999999998</v>
      </c>
      <c r="I39">
        <f t="shared" si="2"/>
        <v>22</v>
      </c>
      <c r="J39">
        <f t="shared" si="1"/>
        <v>22</v>
      </c>
      <c r="K39">
        <f>Registrants!F39</f>
        <v>4</v>
      </c>
    </row>
    <row r="40" spans="1:11" ht="14.45">
      <c r="A40">
        <f>Registrants!A40</f>
        <v>39</v>
      </c>
      <c r="B40" s="9" t="str">
        <f>Registrants!B40</f>
        <v>Erika Faulkenberry</v>
      </c>
      <c r="C40" s="2">
        <f>Registrants!C40</f>
        <v>46</v>
      </c>
      <c r="D40" s="2" t="str">
        <f>Registrants!D40</f>
        <v>F</v>
      </c>
      <c r="F40" s="1">
        <v>15</v>
      </c>
      <c r="G40" s="3">
        <f t="shared" si="0"/>
        <v>0.21306824999999999</v>
      </c>
      <c r="I40">
        <f t="shared" si="2"/>
        <v>33</v>
      </c>
      <c r="J40">
        <f t="shared" si="1"/>
        <v>33</v>
      </c>
      <c r="K40">
        <f>Registrants!F40</f>
        <v>4</v>
      </c>
    </row>
    <row r="41" spans="1:11" ht="14.45">
      <c r="A41">
        <f>Registrants!A41</f>
        <v>40</v>
      </c>
      <c r="B41" s="9" t="str">
        <f>Registrants!B41</f>
        <v>Alice Houlihan</v>
      </c>
      <c r="C41" s="2">
        <f>Registrants!C41</f>
        <v>67</v>
      </c>
      <c r="D41" s="2" t="str">
        <f>Registrants!D41</f>
        <v>F</v>
      </c>
      <c r="F41" s="1">
        <v>18</v>
      </c>
      <c r="G41" s="3">
        <f t="shared" si="0"/>
        <v>0.25568189999999996</v>
      </c>
      <c r="I41">
        <f t="shared" si="2"/>
        <v>15</v>
      </c>
      <c r="J41">
        <f t="shared" si="1"/>
        <v>15</v>
      </c>
      <c r="K41">
        <f>Registrants!F41</f>
        <v>4</v>
      </c>
    </row>
    <row r="42" spans="1:11" ht="14.45">
      <c r="A42">
        <f>Registrants!A42</f>
        <v>41</v>
      </c>
      <c r="B42" s="9" t="str">
        <f>Registrants!B42</f>
        <v>Dennis Moriconi III</v>
      </c>
      <c r="C42" s="2">
        <f>Registrants!C42</f>
        <v>37</v>
      </c>
      <c r="D42" s="2" t="str">
        <f>Registrants!D42</f>
        <v>M</v>
      </c>
      <c r="F42" s="1">
        <v>18</v>
      </c>
      <c r="G42" s="3">
        <f t="shared" si="0"/>
        <v>0.25568189999999996</v>
      </c>
      <c r="I42">
        <f t="shared" si="2"/>
        <v>15</v>
      </c>
      <c r="J42">
        <f t="shared" si="1"/>
        <v>15</v>
      </c>
      <c r="K42">
        <f>Registrants!F42</f>
        <v>5</v>
      </c>
    </row>
    <row r="43" spans="1:11" ht="14.45">
      <c r="A43">
        <f>Registrants!A43</f>
        <v>42</v>
      </c>
      <c r="B43" s="9" t="str">
        <f>Registrants!B43</f>
        <v>Janet Wallace</v>
      </c>
      <c r="C43" s="2">
        <f>Registrants!C43</f>
        <v>59</v>
      </c>
      <c r="D43" s="2" t="str">
        <f>Registrants!D43</f>
        <v>F</v>
      </c>
      <c r="F43" s="1">
        <v>10</v>
      </c>
      <c r="G43" s="3">
        <f t="shared" si="0"/>
        <v>0.14204549999999999</v>
      </c>
      <c r="I43">
        <f t="shared" si="2"/>
        <v>46</v>
      </c>
      <c r="J43">
        <f t="shared" si="1"/>
        <v>46</v>
      </c>
      <c r="K43">
        <f>Registrants!F43</f>
        <v>5</v>
      </c>
    </row>
    <row r="44" spans="1:11" ht="14.45">
      <c r="A44">
        <f>Registrants!A44</f>
        <v>43</v>
      </c>
      <c r="B44" s="15" t="str">
        <f>Registrants!B44</f>
        <v>Stephanie Mann</v>
      </c>
      <c r="C44" s="16">
        <f>Registrants!C44</f>
        <v>51</v>
      </c>
      <c r="D44" s="16" t="str">
        <f>Registrants!D44</f>
        <v>F</v>
      </c>
      <c r="E44" s="14"/>
      <c r="F44" s="14"/>
      <c r="G44" s="3">
        <f t="shared" si="0"/>
        <v>0</v>
      </c>
      <c r="I44">
        <f t="shared" si="2"/>
        <v>50</v>
      </c>
      <c r="J44">
        <f t="shared" si="1"/>
        <v>50</v>
      </c>
      <c r="K44">
        <f>Registrants!F44</f>
        <v>5</v>
      </c>
    </row>
    <row r="45" spans="1:11" ht="14.45">
      <c r="A45">
        <f>Registrants!A45</f>
        <v>44</v>
      </c>
      <c r="B45" s="9" t="str">
        <f>Registrants!B45</f>
        <v>Carol Hilbinger</v>
      </c>
      <c r="C45" s="2">
        <f>Registrants!C45</f>
        <v>58</v>
      </c>
      <c r="D45" s="2" t="str">
        <f>Registrants!D45</f>
        <v>F</v>
      </c>
      <c r="F45" s="1">
        <v>16.5</v>
      </c>
      <c r="G45" s="3">
        <f t="shared" si="0"/>
        <v>0.23437507499999999</v>
      </c>
      <c r="I45">
        <f t="shared" si="2"/>
        <v>27</v>
      </c>
      <c r="J45">
        <f t="shared" si="1"/>
        <v>27</v>
      </c>
      <c r="K45">
        <f>Registrants!F45</f>
        <v>5</v>
      </c>
    </row>
    <row r="46" spans="1:11" ht="14.45">
      <c r="A46">
        <f>Registrants!A46</f>
        <v>45</v>
      </c>
      <c r="B46" s="9" t="str">
        <f>Registrants!B46</f>
        <v>James Horne</v>
      </c>
      <c r="C46" s="2">
        <f>Registrants!C46</f>
        <v>67</v>
      </c>
      <c r="D46" s="2" t="str">
        <f>Registrants!D46</f>
        <v>M</v>
      </c>
      <c r="F46" s="1">
        <v>23</v>
      </c>
      <c r="G46" s="3">
        <f t="shared" si="0"/>
        <v>0.32670464999999999</v>
      </c>
      <c r="I46">
        <f t="shared" si="2"/>
        <v>4</v>
      </c>
      <c r="J46">
        <f t="shared" si="1"/>
        <v>4</v>
      </c>
      <c r="K46">
        <f>Registrants!F46</f>
        <v>5</v>
      </c>
    </row>
    <row r="47" spans="1:11" ht="14.45">
      <c r="A47">
        <f>Registrants!A47</f>
        <v>46</v>
      </c>
      <c r="B47" s="9" t="str">
        <f>Registrants!B47</f>
        <v>Jessica Horne</v>
      </c>
      <c r="C47" s="2">
        <f>Registrants!C47</f>
        <v>30</v>
      </c>
      <c r="D47" s="2" t="str">
        <f>Registrants!D47</f>
        <v>F</v>
      </c>
      <c r="F47" s="1">
        <v>23.5</v>
      </c>
      <c r="G47" s="3">
        <f t="shared" si="0"/>
        <v>0.33380692499999998</v>
      </c>
      <c r="I47">
        <f t="shared" si="2"/>
        <v>3</v>
      </c>
      <c r="J47">
        <f t="shared" si="1"/>
        <v>3</v>
      </c>
      <c r="K47">
        <f>Registrants!F47</f>
        <v>5</v>
      </c>
    </row>
    <row r="48" spans="1:11" ht="14.45">
      <c r="A48">
        <f>Registrants!A48</f>
        <v>47</v>
      </c>
      <c r="B48" s="9" t="str">
        <f>Registrants!B48</f>
        <v>Jeffrey Bucko</v>
      </c>
      <c r="C48" s="2">
        <v>23</v>
      </c>
      <c r="D48" s="2" t="s">
        <v>11</v>
      </c>
      <c r="F48" s="1">
        <v>22</v>
      </c>
      <c r="G48" s="3">
        <f t="shared" si="0"/>
        <v>0.3125001</v>
      </c>
      <c r="I48">
        <f t="shared" si="2"/>
        <v>6</v>
      </c>
      <c r="J48">
        <f t="shared" si="1"/>
        <v>6</v>
      </c>
      <c r="K48">
        <f>Registrants!F48</f>
        <v>5</v>
      </c>
    </row>
    <row r="49" spans="1:11" ht="14.45">
      <c r="A49">
        <f>Registrants!A49</f>
        <v>48</v>
      </c>
      <c r="B49" s="9" t="str">
        <f>Registrants!B49</f>
        <v>Crystal Rowell</v>
      </c>
      <c r="C49" s="2">
        <f>Registrants!C55</f>
        <v>31</v>
      </c>
      <c r="D49" s="2" t="s">
        <v>8</v>
      </c>
      <c r="F49" s="1">
        <v>15</v>
      </c>
      <c r="G49" s="3">
        <f t="shared" si="0"/>
        <v>0.21306824999999999</v>
      </c>
      <c r="I49">
        <f t="shared" si="2"/>
        <v>33</v>
      </c>
      <c r="J49">
        <f t="shared" si="1"/>
        <v>33</v>
      </c>
      <c r="K49">
        <f>Registrants!F49</f>
        <v>5</v>
      </c>
    </row>
    <row r="50" spans="1:11" ht="14.45">
      <c r="A50">
        <f>Registrants!A50</f>
        <v>49</v>
      </c>
      <c r="B50" s="9" t="str">
        <f>Registrants!B50</f>
        <v>Timothy Savidge</v>
      </c>
      <c r="C50" s="2">
        <f>Registrants!C56</f>
        <v>36</v>
      </c>
      <c r="D50" s="2" t="str">
        <f>Registrants!D50</f>
        <v>M</v>
      </c>
      <c r="F50" s="1">
        <v>31</v>
      </c>
      <c r="G50" s="3">
        <f t="shared" si="0"/>
        <v>0.44034104999999996</v>
      </c>
      <c r="I50">
        <f t="shared" si="2"/>
        <v>1</v>
      </c>
      <c r="J50">
        <f t="shared" si="1"/>
        <v>1</v>
      </c>
      <c r="K50">
        <f>Registrants!F50</f>
        <v>5</v>
      </c>
    </row>
    <row r="51" spans="1:11" ht="14.45">
      <c r="A51">
        <f>Registrants!A51</f>
        <v>50</v>
      </c>
      <c r="B51" s="9">
        <f>Registrants!B51</f>
        <v>0</v>
      </c>
      <c r="C51" s="2">
        <f>Registrants!C57</f>
        <v>0</v>
      </c>
      <c r="D51" s="2">
        <f>Registrants!D51</f>
        <v>0</v>
      </c>
      <c r="F51" s="1"/>
      <c r="G51" s="3">
        <f t="shared" si="0"/>
        <v>0</v>
      </c>
      <c r="I51">
        <f t="shared" si="2"/>
        <v>50</v>
      </c>
      <c r="J51">
        <f t="shared" si="1"/>
        <v>50</v>
      </c>
      <c r="K51">
        <f>Registrants!F51</f>
        <v>5</v>
      </c>
    </row>
    <row r="52" spans="1:11" ht="14.45">
      <c r="A52" t="str">
        <f>Registrants!A52</f>
        <v>TM1</v>
      </c>
      <c r="B52" s="9" t="str">
        <f>Registrants!B52</f>
        <v>Team Barylick</v>
      </c>
      <c r="C52" s="2"/>
      <c r="D52" s="2"/>
      <c r="F52" s="1">
        <v>23</v>
      </c>
      <c r="G52" s="3">
        <f t="shared" si="0"/>
        <v>0.32670464999999999</v>
      </c>
      <c r="I52">
        <f t="shared" si="2"/>
        <v>4</v>
      </c>
      <c r="J52">
        <f t="shared" si="1"/>
        <v>4</v>
      </c>
      <c r="K52">
        <f>Registrants!F52</f>
        <v>6</v>
      </c>
    </row>
    <row r="53" spans="1:11" ht="14.45">
      <c r="A53" t="str">
        <f>Registrants!A53</f>
        <v>TM2</v>
      </c>
      <c r="B53" s="9" t="str">
        <f>Registrants!B53</f>
        <v>Team Morales</v>
      </c>
      <c r="C53" s="2"/>
      <c r="D53" s="2"/>
      <c r="F53" s="1">
        <v>22</v>
      </c>
      <c r="G53" s="3">
        <f t="shared" si="0"/>
        <v>0.3125001</v>
      </c>
      <c r="I53">
        <f t="shared" si="2"/>
        <v>6</v>
      </c>
      <c r="J53">
        <f t="shared" si="1"/>
        <v>6</v>
      </c>
      <c r="K53">
        <f>Registrants!F53</f>
        <v>6</v>
      </c>
    </row>
    <row r="54" spans="1:11" ht="14.45">
      <c r="A54" t="str">
        <f>Registrants!A54</f>
        <v>TM3</v>
      </c>
      <c r="B54" s="9" t="str">
        <f>Registrants!B54</f>
        <v>Team Guerriero</v>
      </c>
      <c r="C54" s="2"/>
      <c r="D54" s="2"/>
      <c r="F54" s="1">
        <v>17</v>
      </c>
      <c r="G54" s="3">
        <f t="shared" si="0"/>
        <v>0.24147734999999998</v>
      </c>
      <c r="I54">
        <f t="shared" si="2"/>
        <v>22</v>
      </c>
      <c r="J54">
        <f t="shared" si="1"/>
        <v>22</v>
      </c>
      <c r="K54">
        <f>Registrants!F54</f>
        <v>6</v>
      </c>
    </row>
    <row r="55" spans="1:11" ht="14.45">
      <c r="A55">
        <f>Registrants!A55</f>
        <v>51</v>
      </c>
      <c r="B55" s="9" t="str">
        <f>Registrants!B55</f>
        <v>Katie Hammond</v>
      </c>
      <c r="C55" s="2">
        <v>31</v>
      </c>
      <c r="D55" s="2" t="str">
        <f>Registrants!D55</f>
        <v>F</v>
      </c>
      <c r="F55" s="1">
        <v>18</v>
      </c>
      <c r="G55" s="3">
        <f t="shared" si="0"/>
        <v>0.25568189999999996</v>
      </c>
      <c r="I55">
        <f t="shared" si="2"/>
        <v>15</v>
      </c>
      <c r="J55">
        <f t="shared" si="1"/>
        <v>15</v>
      </c>
      <c r="K55">
        <f>Registrants!F55</f>
        <v>6</v>
      </c>
    </row>
    <row r="56" spans="1:11" ht="14.45">
      <c r="A56">
        <f>Registrants!A56</f>
        <v>52</v>
      </c>
      <c r="B56" s="9" t="str">
        <f>Registrants!B56</f>
        <v>Julie Savage</v>
      </c>
      <c r="C56" s="2">
        <v>36</v>
      </c>
      <c r="D56" s="2" t="str">
        <f>Registrants!D56</f>
        <v>F</v>
      </c>
      <c r="F56" s="1">
        <v>14</v>
      </c>
      <c r="G56" s="3">
        <f t="shared" si="0"/>
        <v>0.1988637</v>
      </c>
      <c r="I56">
        <f t="shared" si="2"/>
        <v>39</v>
      </c>
      <c r="J56">
        <f t="shared" si="1"/>
        <v>39</v>
      </c>
      <c r="K56">
        <f>Registrants!F56</f>
        <v>6</v>
      </c>
    </row>
    <row r="57" spans="1:11" ht="14.45">
      <c r="A57">
        <f>Registrants!A57</f>
        <v>0</v>
      </c>
      <c r="B57" s="9">
        <f>Registrants!B57</f>
        <v>0</v>
      </c>
      <c r="C57" s="2">
        <f>Registrants!C53</f>
        <v>0</v>
      </c>
      <c r="D57" s="2">
        <f>Registrants!D57</f>
        <v>0</v>
      </c>
      <c r="F57" s="1"/>
      <c r="G57" s="3">
        <f t="shared" si="0"/>
        <v>0</v>
      </c>
      <c r="I57">
        <f t="shared" si="2"/>
        <v>50</v>
      </c>
      <c r="J57">
        <f t="shared" si="1"/>
        <v>50</v>
      </c>
      <c r="K57">
        <f>Registrants!F57</f>
        <v>6</v>
      </c>
    </row>
    <row r="58" spans="1:11" ht="14.45">
      <c r="B58" s="9">
        <f>Registrants!B58</f>
        <v>0</v>
      </c>
      <c r="C58" s="2">
        <f>Registrants!C58</f>
        <v>0</v>
      </c>
      <c r="D58" s="2">
        <f>Registrants!D58</f>
        <v>0</v>
      </c>
      <c r="F58" s="1"/>
      <c r="G58" s="3">
        <f t="shared" ref="G58:G73" si="3">(F58*25)*0.000568182</f>
        <v>0</v>
      </c>
      <c r="I58">
        <f t="shared" si="2"/>
        <v>50</v>
      </c>
      <c r="J58">
        <f t="shared" ref="J58:J74" si="4">I58</f>
        <v>50</v>
      </c>
      <c r="K58">
        <f>Registrants!F58</f>
        <v>6</v>
      </c>
    </row>
    <row r="59" spans="1:11" ht="14.45">
      <c r="B59" s="9">
        <f>Registrants!B59</f>
        <v>0</v>
      </c>
      <c r="C59" s="2">
        <f>Registrants!C59</f>
        <v>0</v>
      </c>
      <c r="D59" s="2">
        <f>Registrants!D59</f>
        <v>0</v>
      </c>
      <c r="F59" s="1"/>
      <c r="G59" s="3">
        <f t="shared" si="3"/>
        <v>0</v>
      </c>
      <c r="I59">
        <f t="shared" si="2"/>
        <v>50</v>
      </c>
      <c r="J59">
        <f t="shared" si="4"/>
        <v>50</v>
      </c>
      <c r="K59">
        <f>Registrants!F59</f>
        <v>6</v>
      </c>
    </row>
    <row r="60" spans="1:11" ht="14.45">
      <c r="B60" s="9">
        <f>Registrants!B60</f>
        <v>0</v>
      </c>
      <c r="C60" s="2">
        <f>Registrants!C60</f>
        <v>0</v>
      </c>
      <c r="D60" s="2">
        <f>Registrants!D60</f>
        <v>0</v>
      </c>
      <c r="F60" s="1"/>
      <c r="G60" s="3">
        <f t="shared" si="3"/>
        <v>0</v>
      </c>
      <c r="I60">
        <f t="shared" si="2"/>
        <v>50</v>
      </c>
      <c r="J60">
        <f t="shared" si="4"/>
        <v>50</v>
      </c>
      <c r="K60">
        <f>Registrants!F60</f>
        <v>6</v>
      </c>
    </row>
    <row r="61" spans="1:11" ht="14.45">
      <c r="B61" s="9">
        <v>0</v>
      </c>
      <c r="C61" s="2">
        <f>Registrants!C61</f>
        <v>0</v>
      </c>
      <c r="D61" s="2">
        <f>Registrants!D61</f>
        <v>0</v>
      </c>
      <c r="F61" s="1"/>
      <c r="G61" s="3">
        <f t="shared" si="3"/>
        <v>0</v>
      </c>
      <c r="I61">
        <f t="shared" si="2"/>
        <v>50</v>
      </c>
      <c r="J61">
        <f t="shared" si="4"/>
        <v>50</v>
      </c>
      <c r="K61">
        <f>Registrants!F61</f>
        <v>6</v>
      </c>
    </row>
    <row r="62" spans="1:11" ht="14.45">
      <c r="B62" s="9">
        <f>Registrants!B62</f>
        <v>0</v>
      </c>
      <c r="C62" s="2">
        <f>Registrants!C62</f>
        <v>0</v>
      </c>
      <c r="D62" s="2">
        <f>Registrants!D62</f>
        <v>0</v>
      </c>
      <c r="F62" s="1"/>
      <c r="G62" s="3">
        <f t="shared" si="3"/>
        <v>0</v>
      </c>
      <c r="I62">
        <f t="shared" si="2"/>
        <v>50</v>
      </c>
      <c r="J62">
        <f t="shared" si="4"/>
        <v>50</v>
      </c>
      <c r="K62">
        <f>Registrants!F62</f>
        <v>7</v>
      </c>
    </row>
    <row r="63" spans="1:11" ht="14.45">
      <c r="B63" s="9">
        <f>Registrants!B63</f>
        <v>0</v>
      </c>
      <c r="C63" s="2">
        <f>Registrants!C63</f>
        <v>0</v>
      </c>
      <c r="D63" s="2">
        <f>Registrants!D63</f>
        <v>0</v>
      </c>
      <c r="F63" s="1"/>
      <c r="G63" s="3">
        <f t="shared" si="3"/>
        <v>0</v>
      </c>
      <c r="I63">
        <f t="shared" si="2"/>
        <v>50</v>
      </c>
      <c r="J63">
        <f t="shared" si="4"/>
        <v>50</v>
      </c>
      <c r="K63">
        <f>Registrants!F63</f>
        <v>7</v>
      </c>
    </row>
    <row r="64" spans="1:11" ht="14.45">
      <c r="B64" s="9">
        <f>Registrants!B64</f>
        <v>0</v>
      </c>
      <c r="C64" s="2">
        <f>Registrants!C64</f>
        <v>0</v>
      </c>
      <c r="D64" s="2">
        <f>Registrants!D64</f>
        <v>0</v>
      </c>
      <c r="F64" s="1"/>
      <c r="G64" s="3">
        <f t="shared" si="3"/>
        <v>0</v>
      </c>
      <c r="I64">
        <f t="shared" si="2"/>
        <v>50</v>
      </c>
      <c r="J64">
        <f t="shared" si="4"/>
        <v>50</v>
      </c>
      <c r="K64">
        <f>Registrants!F64</f>
        <v>7</v>
      </c>
    </row>
    <row r="65" spans="2:11" ht="14.45">
      <c r="B65" s="9">
        <f>Registrants!B65</f>
        <v>0</v>
      </c>
      <c r="C65" s="2">
        <f>Registrants!C65</f>
        <v>0</v>
      </c>
      <c r="D65" s="2">
        <f>Registrants!D65</f>
        <v>0</v>
      </c>
      <c r="F65" s="1"/>
      <c r="G65" s="3">
        <f t="shared" si="3"/>
        <v>0</v>
      </c>
      <c r="I65">
        <f t="shared" si="2"/>
        <v>50</v>
      </c>
      <c r="J65">
        <f t="shared" si="4"/>
        <v>50</v>
      </c>
      <c r="K65">
        <f>Registrants!F65</f>
        <v>7</v>
      </c>
    </row>
    <row r="66" spans="2:11" ht="14.45">
      <c r="B66" s="9">
        <f>Registrants!B66</f>
        <v>0</v>
      </c>
      <c r="C66" s="2">
        <f>Registrants!C66</f>
        <v>0</v>
      </c>
      <c r="D66" s="2">
        <f>Registrants!D66</f>
        <v>0</v>
      </c>
      <c r="F66" s="1"/>
      <c r="G66" s="3">
        <f t="shared" si="3"/>
        <v>0</v>
      </c>
      <c r="I66">
        <f t="shared" si="2"/>
        <v>50</v>
      </c>
      <c r="J66">
        <f t="shared" si="4"/>
        <v>50</v>
      </c>
      <c r="K66">
        <f>Registrants!F66</f>
        <v>7</v>
      </c>
    </row>
    <row r="67" spans="2:11" ht="14.45">
      <c r="B67" s="9">
        <f>Registrants!B67</f>
        <v>0</v>
      </c>
      <c r="C67" s="2">
        <f>Registrants!C67</f>
        <v>0</v>
      </c>
      <c r="D67" s="2">
        <f>Registrants!D67</f>
        <v>0</v>
      </c>
      <c r="F67" s="1"/>
      <c r="G67" s="3">
        <f t="shared" si="3"/>
        <v>0</v>
      </c>
      <c r="I67">
        <f t="shared" ref="I67:I73" si="5">_xlfn.RANK.EQ(F67,$F$2:$F$74,0)</f>
        <v>50</v>
      </c>
      <c r="J67">
        <f t="shared" si="4"/>
        <v>50</v>
      </c>
      <c r="K67">
        <f>Registrants!F67</f>
        <v>7</v>
      </c>
    </row>
    <row r="68" spans="2:11" ht="14.45">
      <c r="B68" s="9">
        <f>Registrants!B68</f>
        <v>0</v>
      </c>
      <c r="C68" s="2">
        <f>Registrants!C68</f>
        <v>0</v>
      </c>
      <c r="D68" s="2">
        <f>Registrants!D68</f>
        <v>0</v>
      </c>
      <c r="F68" s="1"/>
      <c r="G68" s="3">
        <f t="shared" si="3"/>
        <v>0</v>
      </c>
      <c r="I68">
        <f t="shared" si="5"/>
        <v>50</v>
      </c>
      <c r="J68">
        <f t="shared" si="4"/>
        <v>50</v>
      </c>
      <c r="K68">
        <f>Registrants!F68</f>
        <v>7</v>
      </c>
    </row>
    <row r="69" spans="2:11" ht="14.45">
      <c r="B69" s="9">
        <f>Registrants!B69</f>
        <v>0</v>
      </c>
      <c r="C69" s="2">
        <f>Registrants!C69</f>
        <v>0</v>
      </c>
      <c r="D69" s="2">
        <f>Registrants!D69</f>
        <v>0</v>
      </c>
      <c r="F69" s="1"/>
      <c r="G69" s="3">
        <f t="shared" si="3"/>
        <v>0</v>
      </c>
      <c r="I69">
        <f t="shared" si="5"/>
        <v>50</v>
      </c>
      <c r="J69">
        <f t="shared" si="4"/>
        <v>50</v>
      </c>
      <c r="K69">
        <f>Registrants!F69</f>
        <v>7</v>
      </c>
    </row>
    <row r="70" spans="2:11" ht="14.45">
      <c r="B70" s="9">
        <f>Registrants!B70</f>
        <v>0</v>
      </c>
      <c r="C70" s="2">
        <f>Registrants!C70</f>
        <v>0</v>
      </c>
      <c r="D70" s="2">
        <f>Registrants!D70</f>
        <v>0</v>
      </c>
      <c r="F70" s="1"/>
      <c r="G70" s="3">
        <f t="shared" si="3"/>
        <v>0</v>
      </c>
      <c r="I70">
        <f t="shared" si="5"/>
        <v>50</v>
      </c>
      <c r="J70">
        <f t="shared" si="4"/>
        <v>50</v>
      </c>
      <c r="K70">
        <f>Registrants!F70</f>
        <v>7</v>
      </c>
    </row>
    <row r="71" spans="2:11" ht="14.45">
      <c r="B71" s="9">
        <f>Registrants!B71</f>
        <v>0</v>
      </c>
      <c r="C71" s="2">
        <f>Registrants!C71</f>
        <v>0</v>
      </c>
      <c r="D71">
        <f>Registrants!D71</f>
        <v>0</v>
      </c>
      <c r="F71" s="1"/>
      <c r="G71" s="3">
        <f t="shared" si="3"/>
        <v>0</v>
      </c>
      <c r="I71">
        <f t="shared" si="5"/>
        <v>50</v>
      </c>
      <c r="J71">
        <f t="shared" si="4"/>
        <v>50</v>
      </c>
      <c r="K71">
        <f>Registrants!F71</f>
        <v>7</v>
      </c>
    </row>
    <row r="72" spans="2:11" ht="14.45">
      <c r="B72" s="9">
        <f>Registrants!B72</f>
        <v>0</v>
      </c>
      <c r="C72" s="2">
        <f>Registrants!C72</f>
        <v>0</v>
      </c>
      <c r="D72">
        <f>Registrants!D72</f>
        <v>0</v>
      </c>
      <c r="F72" s="1"/>
      <c r="G72" s="3">
        <f t="shared" si="3"/>
        <v>0</v>
      </c>
      <c r="I72">
        <f t="shared" si="5"/>
        <v>50</v>
      </c>
      <c r="J72">
        <f t="shared" si="4"/>
        <v>50</v>
      </c>
      <c r="K72">
        <f>Registrants!F72</f>
        <v>8</v>
      </c>
    </row>
    <row r="73" spans="2:11" ht="14.45">
      <c r="B73" s="9">
        <f>Registrants!B73</f>
        <v>0</v>
      </c>
      <c r="C73" s="2">
        <f>Registrants!C73</f>
        <v>0</v>
      </c>
      <c r="D73" s="2">
        <f>Registrants!D73</f>
        <v>0</v>
      </c>
      <c r="F73" s="1">
        <v>0</v>
      </c>
      <c r="G73" s="3">
        <f t="shared" si="3"/>
        <v>0</v>
      </c>
      <c r="I73">
        <f t="shared" si="5"/>
        <v>50</v>
      </c>
      <c r="J73">
        <f t="shared" si="4"/>
        <v>50</v>
      </c>
      <c r="K73">
        <f>Registrants!F73</f>
        <v>8</v>
      </c>
    </row>
    <row r="74" spans="2:11" ht="14.45">
      <c r="B74" s="9">
        <f>Registrants!B74</f>
        <v>0</v>
      </c>
      <c r="C74" s="2">
        <f>Registrants!C74</f>
        <v>0</v>
      </c>
      <c r="D74" s="2">
        <f>Registrants!D74</f>
        <v>0</v>
      </c>
      <c r="F74" s="1">
        <v>0</v>
      </c>
      <c r="G74" s="3">
        <f t="shared" ref="G74:G80" si="6">(F74*25)*0.000568182</f>
        <v>0</v>
      </c>
      <c r="I74">
        <f t="shared" ref="I74:I80" si="7">_xlfn.RANK.EQ(F74,$F$2:$F$74,0)</f>
        <v>50</v>
      </c>
      <c r="J74">
        <f t="shared" si="4"/>
        <v>50</v>
      </c>
      <c r="K74">
        <f>Registrants!F74</f>
        <v>8</v>
      </c>
    </row>
    <row r="75" spans="2:11" ht="14.45">
      <c r="B75" s="9">
        <f>Registrants!B75</f>
        <v>0</v>
      </c>
      <c r="C75">
        <f>Registrants!C75</f>
        <v>0</v>
      </c>
      <c r="D75">
        <f>Registrants!D75</f>
        <v>0</v>
      </c>
      <c r="F75">
        <v>0</v>
      </c>
      <c r="G75" s="3">
        <f t="shared" si="6"/>
        <v>0</v>
      </c>
      <c r="I75">
        <f t="shared" si="7"/>
        <v>50</v>
      </c>
      <c r="J75">
        <f t="shared" ref="J75:J80" si="8">I75</f>
        <v>50</v>
      </c>
      <c r="K75">
        <f>Registrants!F75</f>
        <v>8</v>
      </c>
    </row>
    <row r="76" spans="2:11" ht="14.45">
      <c r="B76" s="9">
        <f>Registrants!B76</f>
        <v>0</v>
      </c>
      <c r="C76">
        <f>Registrants!C76</f>
        <v>0</v>
      </c>
      <c r="D76">
        <f>Registrants!D76</f>
        <v>0</v>
      </c>
      <c r="F76">
        <v>0</v>
      </c>
      <c r="G76">
        <f t="shared" si="6"/>
        <v>0</v>
      </c>
      <c r="I76">
        <f t="shared" si="7"/>
        <v>50</v>
      </c>
      <c r="J76">
        <f t="shared" si="8"/>
        <v>50</v>
      </c>
      <c r="K76">
        <f>Registrants!F76</f>
        <v>8</v>
      </c>
    </row>
    <row r="77" spans="2:11" ht="14.45">
      <c r="B77" s="9">
        <f>Registrants!B77</f>
        <v>0</v>
      </c>
      <c r="C77">
        <f>Registrants!C77</f>
        <v>0</v>
      </c>
      <c r="D77">
        <f>Registrants!D77</f>
        <v>0</v>
      </c>
      <c r="F77">
        <v>0</v>
      </c>
      <c r="G77">
        <f t="shared" si="6"/>
        <v>0</v>
      </c>
      <c r="I77">
        <f t="shared" si="7"/>
        <v>50</v>
      </c>
      <c r="J77">
        <f t="shared" si="8"/>
        <v>50</v>
      </c>
      <c r="K77">
        <f>Registrants!F77</f>
        <v>8</v>
      </c>
    </row>
    <row r="78" spans="2:11" ht="14.45">
      <c r="B78" s="9">
        <f>Registrants!B78</f>
        <v>0</v>
      </c>
      <c r="C78">
        <f>Registrants!C78</f>
        <v>0</v>
      </c>
      <c r="D78">
        <f>Registrants!D78</f>
        <v>0</v>
      </c>
      <c r="G78">
        <f t="shared" si="6"/>
        <v>0</v>
      </c>
      <c r="I78">
        <f t="shared" si="7"/>
        <v>50</v>
      </c>
      <c r="J78">
        <f t="shared" si="8"/>
        <v>50</v>
      </c>
      <c r="K78">
        <f>Registrants!F78</f>
        <v>8</v>
      </c>
    </row>
    <row r="79" spans="2:11" ht="14.45">
      <c r="B79" s="9">
        <f>Registrants!B79</f>
        <v>0</v>
      </c>
      <c r="C79">
        <f>Registrants!C79</f>
        <v>0</v>
      </c>
      <c r="D79">
        <f>Registrants!D79</f>
        <v>0</v>
      </c>
      <c r="G79">
        <f t="shared" si="6"/>
        <v>0</v>
      </c>
      <c r="I79">
        <f t="shared" si="7"/>
        <v>50</v>
      </c>
      <c r="J79">
        <f t="shared" si="8"/>
        <v>50</v>
      </c>
      <c r="K79">
        <f>Registrants!F79</f>
        <v>8</v>
      </c>
    </row>
    <row r="80" spans="2:11" ht="14.45">
      <c r="B80" s="9">
        <f>Registrants!B80</f>
        <v>0</v>
      </c>
      <c r="C80">
        <f>Registrants!C80</f>
        <v>0</v>
      </c>
      <c r="D80">
        <f>Registrants!D80</f>
        <v>0</v>
      </c>
      <c r="G80">
        <f t="shared" si="6"/>
        <v>0</v>
      </c>
      <c r="I80">
        <f t="shared" si="7"/>
        <v>50</v>
      </c>
      <c r="J80">
        <f t="shared" si="8"/>
        <v>50</v>
      </c>
      <c r="K80">
        <f>Registrants!F80</f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0"/>
  <sheetViews>
    <sheetView workbookViewId="0">
      <selection activeCell="F12" sqref="F12"/>
    </sheetView>
  </sheetViews>
  <sheetFormatPr defaultRowHeight="14.45"/>
  <cols>
    <col min="2" max="2" width="22.85546875" style="9" customWidth="1"/>
    <col min="5" max="5" width="1.7109375" customWidth="1"/>
    <col min="6" max="6" width="27" customWidth="1"/>
    <col min="7" max="7" width="13.85546875" customWidth="1"/>
    <col min="8" max="8" width="13.28515625" bestFit="1" customWidth="1"/>
  </cols>
  <sheetData>
    <row r="1" spans="1:9">
      <c r="A1" t="str">
        <f>Registrants!A1</f>
        <v>Triathlete Number</v>
      </c>
      <c r="B1" s="9" t="str">
        <f>Registrants!B1</f>
        <v>Participant name</v>
      </c>
      <c r="C1" s="2" t="str">
        <f>Registrants!C1</f>
        <v>Age</v>
      </c>
      <c r="D1" s="2" t="str">
        <f>Registrants!D1</f>
        <v>Gender</v>
      </c>
      <c r="F1" s="1" t="s">
        <v>84</v>
      </c>
      <c r="G1" t="s">
        <v>82</v>
      </c>
      <c r="H1" t="s">
        <v>83</v>
      </c>
      <c r="I1" t="s">
        <v>5</v>
      </c>
    </row>
    <row r="2" spans="1:9">
      <c r="A2">
        <f>Registrants!A2</f>
        <v>1</v>
      </c>
      <c r="B2" s="9" t="str">
        <f>Registrants!B2</f>
        <v>Alli Armstrong-Javors</v>
      </c>
      <c r="C2" s="2">
        <f>Registrants!C2</f>
        <v>41</v>
      </c>
      <c r="D2" s="2" t="str">
        <f>Registrants!D2</f>
        <v>F</v>
      </c>
      <c r="F2" s="1">
        <v>12.9</v>
      </c>
      <c r="G2">
        <f>_xlfn.RANK.EQ(F2,$F$2:$F$74,0)</f>
        <v>1</v>
      </c>
      <c r="H2">
        <f t="shared" ref="H2:H57" si="0">G2</f>
        <v>1</v>
      </c>
      <c r="I2">
        <f>Registrants!F2</f>
        <v>1</v>
      </c>
    </row>
    <row r="3" spans="1:9">
      <c r="A3">
        <f>Registrants!A3</f>
        <v>2</v>
      </c>
      <c r="B3" s="9" t="str">
        <f>Registrants!B3</f>
        <v>Trevor Eaton</v>
      </c>
      <c r="C3" s="2">
        <f>Registrants!C3</f>
        <v>49</v>
      </c>
      <c r="D3" s="2" t="str">
        <f>Registrants!D3</f>
        <v>M</v>
      </c>
      <c r="F3" s="1">
        <v>7.1</v>
      </c>
      <c r="G3">
        <f t="shared" ref="G3:G66" si="1">_xlfn.RANK.EQ(F3,$F$2:$F$74,0)</f>
        <v>4</v>
      </c>
      <c r="H3">
        <f t="shared" si="0"/>
        <v>4</v>
      </c>
      <c r="I3">
        <f>Registrants!F3</f>
        <v>1</v>
      </c>
    </row>
    <row r="4" spans="1:9">
      <c r="A4">
        <f>Registrants!A4</f>
        <v>3</v>
      </c>
      <c r="B4" s="9" t="str">
        <f>Registrants!B4</f>
        <v>Ellen Cullen</v>
      </c>
      <c r="C4" s="2">
        <f>Registrants!C4</f>
        <v>60</v>
      </c>
      <c r="D4" s="2" t="str">
        <f>Registrants!D4</f>
        <v>F</v>
      </c>
      <c r="F4" s="1">
        <v>5.4</v>
      </c>
      <c r="G4">
        <f t="shared" si="1"/>
        <v>30</v>
      </c>
      <c r="H4">
        <f t="shared" si="0"/>
        <v>30</v>
      </c>
      <c r="I4">
        <f>Registrants!F4</f>
        <v>1</v>
      </c>
    </row>
    <row r="5" spans="1:9">
      <c r="A5">
        <f>Registrants!A5</f>
        <v>4</v>
      </c>
      <c r="B5" s="9" t="str">
        <f>Registrants!B5</f>
        <v>Amy Sliva</v>
      </c>
      <c r="C5" s="2">
        <f>Registrants!C5</f>
        <v>60</v>
      </c>
      <c r="D5" s="2" t="str">
        <f>Registrants!D5</f>
        <v>F</v>
      </c>
      <c r="F5" s="1">
        <v>6.1</v>
      </c>
      <c r="G5">
        <f t="shared" si="1"/>
        <v>14</v>
      </c>
      <c r="H5">
        <f t="shared" si="0"/>
        <v>14</v>
      </c>
      <c r="I5">
        <f>Registrants!F5</f>
        <v>1</v>
      </c>
    </row>
    <row r="6" spans="1:9">
      <c r="A6">
        <f>Registrants!A6</f>
        <v>5</v>
      </c>
      <c r="B6" s="9" t="str">
        <f>Registrants!B6</f>
        <v>Todd Bollen</v>
      </c>
      <c r="C6" s="2">
        <f>Registrants!C6</f>
        <v>71</v>
      </c>
      <c r="D6" s="2" t="str">
        <f>Registrants!D6</f>
        <v>M</v>
      </c>
      <c r="F6" s="1">
        <v>5.8</v>
      </c>
      <c r="G6">
        <f t="shared" si="1"/>
        <v>16</v>
      </c>
      <c r="H6">
        <f t="shared" si="0"/>
        <v>16</v>
      </c>
      <c r="I6">
        <f>Registrants!F6</f>
        <v>1</v>
      </c>
    </row>
    <row r="7" spans="1:9">
      <c r="A7">
        <f>Registrants!A7</f>
        <v>6</v>
      </c>
      <c r="B7" s="9" t="str">
        <f>Registrants!B7</f>
        <v>Jason Paquin</v>
      </c>
      <c r="C7" s="2">
        <f>Registrants!C7</f>
        <v>32</v>
      </c>
      <c r="D7" s="2" t="str">
        <f>Registrants!D7</f>
        <v>M</v>
      </c>
      <c r="F7" s="1">
        <v>6.9</v>
      </c>
      <c r="G7">
        <f t="shared" si="1"/>
        <v>6</v>
      </c>
      <c r="H7">
        <f t="shared" si="0"/>
        <v>6</v>
      </c>
      <c r="I7">
        <f>Registrants!F7</f>
        <v>1</v>
      </c>
    </row>
    <row r="8" spans="1:9">
      <c r="A8">
        <f>Registrants!A8</f>
        <v>7</v>
      </c>
      <c r="B8" s="9" t="str">
        <f>Registrants!B8</f>
        <v>Adam Rick</v>
      </c>
      <c r="C8" s="2">
        <f>Registrants!C8</f>
        <v>45</v>
      </c>
      <c r="D8" s="2" t="str">
        <f>Registrants!D8</f>
        <v>M</v>
      </c>
      <c r="F8" s="1">
        <v>6.7</v>
      </c>
      <c r="G8">
        <f t="shared" si="1"/>
        <v>9</v>
      </c>
      <c r="H8">
        <f t="shared" si="0"/>
        <v>9</v>
      </c>
      <c r="I8">
        <f>Registrants!F8</f>
        <v>1</v>
      </c>
    </row>
    <row r="9" spans="1:9">
      <c r="A9">
        <f>Registrants!A9</f>
        <v>8</v>
      </c>
      <c r="B9" s="15" t="str">
        <f>Registrants!B9</f>
        <v>Hannah Landry</v>
      </c>
      <c r="C9" s="16">
        <f>Registrants!C9</f>
        <v>31</v>
      </c>
      <c r="D9" s="16" t="str">
        <f>Registrants!D9</f>
        <v>F</v>
      </c>
      <c r="E9" s="14"/>
      <c r="F9" s="14"/>
      <c r="G9" t="e">
        <f t="shared" si="1"/>
        <v>#N/A</v>
      </c>
      <c r="H9" t="e">
        <f t="shared" si="0"/>
        <v>#N/A</v>
      </c>
      <c r="I9">
        <f>Registrants!F9</f>
        <v>1</v>
      </c>
    </row>
    <row r="10" spans="1:9">
      <c r="A10">
        <f>Registrants!A10</f>
        <v>9</v>
      </c>
      <c r="B10" s="15" t="str">
        <f>Registrants!B10</f>
        <v>Kim Vetere</v>
      </c>
      <c r="C10" s="16">
        <f>Registrants!C10</f>
        <v>45</v>
      </c>
      <c r="D10" s="16" t="str">
        <f>Registrants!D10</f>
        <v>F</v>
      </c>
      <c r="E10" s="14"/>
      <c r="F10" s="14"/>
      <c r="G10" t="e">
        <f t="shared" si="1"/>
        <v>#N/A</v>
      </c>
      <c r="H10" t="e">
        <f t="shared" si="0"/>
        <v>#N/A</v>
      </c>
      <c r="I10">
        <f>Registrants!F10</f>
        <v>1</v>
      </c>
    </row>
    <row r="11" spans="1:9">
      <c r="A11">
        <f>Registrants!A11</f>
        <v>10</v>
      </c>
      <c r="B11" s="9" t="str">
        <f>Registrants!B11</f>
        <v>Tatsiana Zarrouki</v>
      </c>
      <c r="C11" s="2">
        <f>Registrants!C11</f>
        <v>39</v>
      </c>
      <c r="D11" s="2" t="str">
        <f>Registrants!D11</f>
        <v>F</v>
      </c>
      <c r="F11" s="1">
        <v>5.0999999999999996</v>
      </c>
      <c r="G11">
        <f t="shared" si="1"/>
        <v>39</v>
      </c>
      <c r="H11">
        <f t="shared" si="0"/>
        <v>39</v>
      </c>
      <c r="I11">
        <f>Registrants!F11</f>
        <v>1</v>
      </c>
    </row>
    <row r="12" spans="1:9">
      <c r="A12">
        <f>Registrants!A12</f>
        <v>11</v>
      </c>
      <c r="B12" s="9" t="str">
        <f>Registrants!B12</f>
        <v>Sara Wang</v>
      </c>
      <c r="C12" s="2">
        <f>Registrants!C12</f>
        <v>29</v>
      </c>
      <c r="D12" s="2" t="str">
        <f>Registrants!D12</f>
        <v>F</v>
      </c>
      <c r="F12" s="1">
        <v>5.0999999999999996</v>
      </c>
      <c r="G12">
        <f t="shared" si="1"/>
        <v>39</v>
      </c>
      <c r="H12">
        <f t="shared" si="0"/>
        <v>39</v>
      </c>
      <c r="I12">
        <f>Registrants!F12</f>
        <v>2</v>
      </c>
    </row>
    <row r="13" spans="1:9">
      <c r="A13">
        <f>Registrants!A13</f>
        <v>12</v>
      </c>
      <c r="B13" s="9" t="str">
        <f>Registrants!B13</f>
        <v>Jared Wang</v>
      </c>
      <c r="C13" s="2">
        <f>Registrants!C13</f>
        <v>20</v>
      </c>
      <c r="D13" s="2" t="str">
        <f>Registrants!D13</f>
        <v>M</v>
      </c>
      <c r="F13" s="1">
        <v>4.3</v>
      </c>
      <c r="G13">
        <f t="shared" si="1"/>
        <v>47</v>
      </c>
      <c r="H13">
        <f t="shared" si="0"/>
        <v>47</v>
      </c>
      <c r="I13">
        <f>Registrants!F13</f>
        <v>2</v>
      </c>
    </row>
    <row r="14" spans="1:9">
      <c r="A14">
        <f>Registrants!A14</f>
        <v>13</v>
      </c>
      <c r="B14" s="9" t="str">
        <f>Registrants!B14</f>
        <v>Dan Tang</v>
      </c>
      <c r="C14" s="2">
        <f>Registrants!C14</f>
        <v>60</v>
      </c>
      <c r="D14" s="2" t="str">
        <f>Registrants!D14</f>
        <v>M</v>
      </c>
      <c r="F14" s="1">
        <v>3.8</v>
      </c>
      <c r="G14">
        <f t="shared" si="1"/>
        <v>48</v>
      </c>
      <c r="H14">
        <f t="shared" si="0"/>
        <v>48</v>
      </c>
      <c r="I14">
        <f>Registrants!F14</f>
        <v>2</v>
      </c>
    </row>
    <row r="15" spans="1:9">
      <c r="A15">
        <f>Registrants!A15</f>
        <v>14</v>
      </c>
      <c r="B15" s="9" t="str">
        <f>Registrants!B15</f>
        <v>Dianyuan Wang</v>
      </c>
      <c r="C15" s="2">
        <f>Registrants!C15</f>
        <v>60</v>
      </c>
      <c r="D15" s="2" t="str">
        <f>Registrants!D15</f>
        <v>M</v>
      </c>
      <c r="F15" s="1">
        <v>5.5</v>
      </c>
      <c r="G15">
        <f t="shared" si="1"/>
        <v>27</v>
      </c>
      <c r="H15">
        <f t="shared" si="0"/>
        <v>27</v>
      </c>
      <c r="I15">
        <f>Registrants!F15</f>
        <v>2</v>
      </c>
    </row>
    <row r="16" spans="1:9">
      <c r="A16">
        <f>Registrants!A16</f>
        <v>15</v>
      </c>
      <c r="B16" s="9" t="str">
        <f>Registrants!B16</f>
        <v>Tiffany Chappuis</v>
      </c>
      <c r="C16" s="2">
        <f>Registrants!C16</f>
        <v>45</v>
      </c>
      <c r="D16" s="2" t="str">
        <f>Registrants!D16</f>
        <v>F</v>
      </c>
      <c r="F16" s="1">
        <v>4.4000000000000004</v>
      </c>
      <c r="G16">
        <f t="shared" si="1"/>
        <v>45</v>
      </c>
      <c r="H16">
        <f t="shared" si="0"/>
        <v>45</v>
      </c>
      <c r="I16">
        <f>Registrants!F16</f>
        <v>2</v>
      </c>
    </row>
    <row r="17" spans="1:9">
      <c r="A17">
        <f>Registrants!A17</f>
        <v>16</v>
      </c>
      <c r="B17" s="9" t="str">
        <f>Registrants!B17</f>
        <v>Kevin Chappuis</v>
      </c>
      <c r="C17" s="2">
        <f>Registrants!C17</f>
        <v>40</v>
      </c>
      <c r="D17" s="2" t="str">
        <f>Registrants!D17</f>
        <v>M</v>
      </c>
      <c r="F17" s="1">
        <v>5.8</v>
      </c>
      <c r="G17">
        <f t="shared" si="1"/>
        <v>16</v>
      </c>
      <c r="H17">
        <f t="shared" si="0"/>
        <v>16</v>
      </c>
      <c r="I17">
        <f>Registrants!F17</f>
        <v>2</v>
      </c>
    </row>
    <row r="18" spans="1:9">
      <c r="A18">
        <f>Registrants!A18</f>
        <v>17</v>
      </c>
      <c r="B18" s="9" t="str">
        <f>Registrants!B18</f>
        <v>Amanda Macadam</v>
      </c>
      <c r="C18" s="2">
        <f>Registrants!C18</f>
        <v>38</v>
      </c>
      <c r="D18" s="2" t="str">
        <f>Registrants!D18</f>
        <v>F</v>
      </c>
      <c r="F18" s="1">
        <v>5.3</v>
      </c>
      <c r="G18">
        <f t="shared" si="1"/>
        <v>33</v>
      </c>
      <c r="H18">
        <f t="shared" si="0"/>
        <v>33</v>
      </c>
      <c r="I18">
        <f>Registrants!F18</f>
        <v>2</v>
      </c>
    </row>
    <row r="19" spans="1:9">
      <c r="A19">
        <f>Registrants!A19</f>
        <v>18</v>
      </c>
      <c r="B19" s="9" t="str">
        <f>Registrants!B19</f>
        <v>Vanessa Gundersen</v>
      </c>
      <c r="C19" s="2">
        <f>Registrants!C19</f>
        <v>44</v>
      </c>
      <c r="D19" s="2" t="str">
        <f>Registrants!D19</f>
        <v>F</v>
      </c>
      <c r="F19" s="1">
        <v>5.2</v>
      </c>
      <c r="G19">
        <f t="shared" si="1"/>
        <v>38</v>
      </c>
      <c r="H19">
        <f t="shared" si="0"/>
        <v>38</v>
      </c>
      <c r="I19">
        <f>Registrants!F19</f>
        <v>2</v>
      </c>
    </row>
    <row r="20" spans="1:9">
      <c r="A20">
        <f>Registrants!A20</f>
        <v>19</v>
      </c>
      <c r="B20" s="9" t="str">
        <f>Registrants!B20</f>
        <v>Barbara Casey</v>
      </c>
      <c r="C20" s="2">
        <f>Registrants!C20</f>
        <v>74</v>
      </c>
      <c r="D20" s="2" t="str">
        <f>Registrants!D20</f>
        <v>F</v>
      </c>
      <c r="F20" s="1">
        <v>2.7</v>
      </c>
      <c r="G20">
        <f t="shared" si="1"/>
        <v>49</v>
      </c>
      <c r="H20">
        <f t="shared" si="0"/>
        <v>49</v>
      </c>
      <c r="I20">
        <f>Registrants!F20</f>
        <v>2</v>
      </c>
    </row>
    <row r="21" spans="1:9">
      <c r="A21">
        <f>Registrants!A21</f>
        <v>20</v>
      </c>
      <c r="B21" s="9" t="str">
        <f>Registrants!B21</f>
        <v>David Bowen</v>
      </c>
      <c r="C21" s="2">
        <f>Registrants!C21</f>
        <v>76</v>
      </c>
      <c r="D21" s="2" t="str">
        <f>Registrants!D21</f>
        <v>M</v>
      </c>
      <c r="F21" s="1">
        <v>5.4</v>
      </c>
      <c r="G21">
        <f t="shared" si="1"/>
        <v>30</v>
      </c>
      <c r="H21">
        <f t="shared" si="0"/>
        <v>30</v>
      </c>
      <c r="I21">
        <f>Registrants!F21</f>
        <v>2</v>
      </c>
    </row>
    <row r="22" spans="1:9">
      <c r="A22">
        <f>Registrants!A22</f>
        <v>21</v>
      </c>
      <c r="B22" s="9" t="str">
        <f>Registrants!B22</f>
        <v>Kaz Hall</v>
      </c>
      <c r="C22" s="2">
        <f>Registrants!C22</f>
        <v>47</v>
      </c>
      <c r="D22" s="2" t="str">
        <f>Registrants!D22</f>
        <v>F</v>
      </c>
      <c r="F22" s="1">
        <v>5.7</v>
      </c>
      <c r="G22">
        <f t="shared" si="1"/>
        <v>21</v>
      </c>
      <c r="H22">
        <f t="shared" si="0"/>
        <v>21</v>
      </c>
      <c r="I22">
        <f>Registrants!F22</f>
        <v>3</v>
      </c>
    </row>
    <row r="23" spans="1:9">
      <c r="A23">
        <f>Registrants!A23</f>
        <v>22</v>
      </c>
      <c r="B23" s="9" t="str">
        <f>Registrants!B23</f>
        <v>George Erskine</v>
      </c>
      <c r="C23" s="2">
        <f>Registrants!C23</f>
        <v>52</v>
      </c>
      <c r="D23" s="2" t="str">
        <f>Registrants!D23</f>
        <v>M</v>
      </c>
      <c r="F23" s="1">
        <v>6.4</v>
      </c>
      <c r="G23">
        <f t="shared" si="1"/>
        <v>10</v>
      </c>
      <c r="H23">
        <f t="shared" si="0"/>
        <v>10</v>
      </c>
      <c r="I23">
        <f>Registrants!F23</f>
        <v>3</v>
      </c>
    </row>
    <row r="24" spans="1:9">
      <c r="A24">
        <f>Registrants!A24</f>
        <v>23</v>
      </c>
      <c r="B24" s="9" t="str">
        <f>Registrants!B24</f>
        <v>Mark Mayall</v>
      </c>
      <c r="C24" s="2">
        <f>Registrants!C24</f>
        <v>54</v>
      </c>
      <c r="D24" s="2" t="str">
        <f>Registrants!D24</f>
        <v>M</v>
      </c>
      <c r="F24" s="1">
        <v>7.6</v>
      </c>
      <c r="G24">
        <f t="shared" si="1"/>
        <v>2</v>
      </c>
      <c r="H24">
        <f t="shared" si="0"/>
        <v>2</v>
      </c>
      <c r="I24">
        <f>Registrants!F24</f>
        <v>3</v>
      </c>
    </row>
    <row r="25" spans="1:9">
      <c r="A25">
        <f>Registrants!A25</f>
        <v>24</v>
      </c>
      <c r="B25" s="9" t="str">
        <f>Registrants!B25</f>
        <v>Lisa Sheridan</v>
      </c>
      <c r="C25" s="2">
        <f>Registrants!C25</f>
        <v>45</v>
      </c>
      <c r="D25" s="2" t="str">
        <f>Registrants!D25</f>
        <v>F</v>
      </c>
      <c r="F25" s="1">
        <v>4.7</v>
      </c>
      <c r="G25">
        <f t="shared" si="1"/>
        <v>43</v>
      </c>
      <c r="H25">
        <f t="shared" si="0"/>
        <v>43</v>
      </c>
      <c r="I25">
        <f>Registrants!F25</f>
        <v>3</v>
      </c>
    </row>
    <row r="26" spans="1:9">
      <c r="A26">
        <f>Registrants!A26</f>
        <v>25</v>
      </c>
      <c r="B26" s="9" t="str">
        <f>Registrants!B26</f>
        <v>Chad Rosner</v>
      </c>
      <c r="C26" s="2">
        <f>Registrants!C26</f>
        <v>43</v>
      </c>
      <c r="D26" s="2" t="str">
        <f>Registrants!D26</f>
        <v>M</v>
      </c>
      <c r="F26" s="1">
        <v>7.5</v>
      </c>
      <c r="G26">
        <f t="shared" si="1"/>
        <v>3</v>
      </c>
      <c r="H26">
        <f t="shared" si="0"/>
        <v>3</v>
      </c>
      <c r="I26">
        <f>Registrants!F26</f>
        <v>3</v>
      </c>
    </row>
    <row r="27" spans="1:9">
      <c r="A27">
        <f>Registrants!A27</f>
        <v>26</v>
      </c>
      <c r="B27" s="9" t="str">
        <f>Registrants!B27</f>
        <v>Morgan Lazenby</v>
      </c>
      <c r="C27" s="2">
        <f>Registrants!C27</f>
        <v>36</v>
      </c>
      <c r="D27" s="2" t="str">
        <f>Registrants!D27</f>
        <v>F</v>
      </c>
      <c r="F27" s="1">
        <v>5.5</v>
      </c>
      <c r="G27">
        <f t="shared" si="1"/>
        <v>27</v>
      </c>
      <c r="H27">
        <f t="shared" si="0"/>
        <v>27</v>
      </c>
      <c r="I27">
        <f>Registrants!F27</f>
        <v>3</v>
      </c>
    </row>
    <row r="28" spans="1:9">
      <c r="A28">
        <f>Registrants!A28</f>
        <v>27</v>
      </c>
      <c r="B28" s="9" t="str">
        <f>Registrants!B28</f>
        <v>Manjula K</v>
      </c>
      <c r="C28" s="2">
        <f>Registrants!C28</f>
        <v>0</v>
      </c>
      <c r="D28" s="2">
        <f>Registrants!D28</f>
        <v>0</v>
      </c>
      <c r="F28" s="1"/>
      <c r="G28" t="e">
        <f t="shared" si="1"/>
        <v>#N/A</v>
      </c>
      <c r="H28" t="e">
        <f t="shared" si="0"/>
        <v>#N/A</v>
      </c>
      <c r="I28">
        <f>Registrants!F28</f>
        <v>3</v>
      </c>
    </row>
    <row r="29" spans="1:9">
      <c r="A29">
        <f>Registrants!A29</f>
        <v>28</v>
      </c>
      <c r="B29" s="9" t="str">
        <f>Registrants!B29</f>
        <v>Chris Glaser</v>
      </c>
      <c r="C29" s="2">
        <f>Registrants!C29</f>
        <v>74</v>
      </c>
      <c r="D29" s="2" t="str">
        <f>Registrants!D29</f>
        <v>M</v>
      </c>
      <c r="F29" s="1">
        <v>4.7</v>
      </c>
      <c r="G29">
        <f t="shared" si="1"/>
        <v>43</v>
      </c>
      <c r="H29">
        <f t="shared" si="0"/>
        <v>43</v>
      </c>
      <c r="I29">
        <f>Registrants!F29</f>
        <v>3</v>
      </c>
    </row>
    <row r="30" spans="1:9">
      <c r="A30">
        <f>Registrants!A30</f>
        <v>29</v>
      </c>
      <c r="B30" s="9" t="str">
        <f>Registrants!B30</f>
        <v>Kevin Keane</v>
      </c>
      <c r="C30" s="2">
        <f>Registrants!C30</f>
        <v>67</v>
      </c>
      <c r="D30" s="2" t="str">
        <f>Registrants!D30</f>
        <v>M</v>
      </c>
      <c r="F30" s="1">
        <v>5.5</v>
      </c>
      <c r="G30">
        <f t="shared" si="1"/>
        <v>27</v>
      </c>
      <c r="H30">
        <f t="shared" si="0"/>
        <v>27</v>
      </c>
      <c r="I30">
        <f>Registrants!F30</f>
        <v>3</v>
      </c>
    </row>
    <row r="31" spans="1:9">
      <c r="A31">
        <f>Registrants!A31</f>
        <v>30</v>
      </c>
      <c r="B31" s="15" t="str">
        <f>Registrants!B31</f>
        <v>Stephanie Romano</v>
      </c>
      <c r="C31" s="16">
        <f>Registrants!C31</f>
        <v>62</v>
      </c>
      <c r="D31" s="16" t="str">
        <f>Registrants!D31</f>
        <v>F</v>
      </c>
      <c r="E31" s="14"/>
      <c r="F31" s="14"/>
      <c r="G31" t="e">
        <f t="shared" si="1"/>
        <v>#N/A</v>
      </c>
      <c r="H31" t="e">
        <f t="shared" si="0"/>
        <v>#N/A</v>
      </c>
      <c r="I31">
        <f>Registrants!F31</f>
        <v>3</v>
      </c>
    </row>
    <row r="32" spans="1:9">
      <c r="A32">
        <f>Registrants!A32</f>
        <v>31</v>
      </c>
      <c r="B32" s="9" t="str">
        <f>Registrants!B32</f>
        <v>Bernadette Farrell</v>
      </c>
      <c r="C32" s="2">
        <f>Registrants!C32</f>
        <v>62</v>
      </c>
      <c r="D32" s="2" t="str">
        <f>Registrants!D32</f>
        <v>F</v>
      </c>
      <c r="F32" s="1">
        <v>5.3</v>
      </c>
      <c r="G32">
        <f t="shared" si="1"/>
        <v>33</v>
      </c>
      <c r="H32">
        <f t="shared" si="0"/>
        <v>33</v>
      </c>
      <c r="I32">
        <f>Registrants!F32</f>
        <v>4</v>
      </c>
    </row>
    <row r="33" spans="1:9">
      <c r="A33">
        <f>Registrants!A33</f>
        <v>32</v>
      </c>
      <c r="B33" s="9" t="str">
        <f>Registrants!B33</f>
        <v>Julie Giordano</v>
      </c>
      <c r="C33" s="2">
        <f>Registrants!C33</f>
        <v>44</v>
      </c>
      <c r="D33" s="2" t="str">
        <f>Registrants!D33</f>
        <v>F</v>
      </c>
      <c r="F33" s="1">
        <v>5.8</v>
      </c>
      <c r="G33">
        <f t="shared" si="1"/>
        <v>16</v>
      </c>
      <c r="H33">
        <f t="shared" si="0"/>
        <v>16</v>
      </c>
      <c r="I33">
        <f>Registrants!F33</f>
        <v>4</v>
      </c>
    </row>
    <row r="34" spans="1:9">
      <c r="A34">
        <f>Registrants!A34</f>
        <v>33</v>
      </c>
      <c r="B34" s="9" t="str">
        <f>Registrants!B34</f>
        <v>Meredith Mangan</v>
      </c>
      <c r="C34" s="2">
        <f>Registrants!C34</f>
        <v>57</v>
      </c>
      <c r="D34" s="2" t="str">
        <f>Registrants!D34</f>
        <v>F</v>
      </c>
      <c r="F34" s="1">
        <v>5.8</v>
      </c>
      <c r="G34">
        <f t="shared" si="1"/>
        <v>16</v>
      </c>
      <c r="H34">
        <f t="shared" si="0"/>
        <v>16</v>
      </c>
      <c r="I34">
        <f>Registrants!F34</f>
        <v>4</v>
      </c>
    </row>
    <row r="35" spans="1:9">
      <c r="A35">
        <f>Registrants!A35</f>
        <v>34</v>
      </c>
      <c r="B35" s="9" t="str">
        <f>Registrants!B35</f>
        <v>Jarrod Moon</v>
      </c>
      <c r="C35" s="2">
        <f>Registrants!C35</f>
        <v>45</v>
      </c>
      <c r="D35" s="2" t="str">
        <f>Registrants!D35</f>
        <v>M</v>
      </c>
      <c r="F35" s="1">
        <v>5.6</v>
      </c>
      <c r="G35">
        <f t="shared" si="1"/>
        <v>24</v>
      </c>
      <c r="H35">
        <f t="shared" si="0"/>
        <v>24</v>
      </c>
      <c r="I35">
        <f>Registrants!F35</f>
        <v>4</v>
      </c>
    </row>
    <row r="36" spans="1:9">
      <c r="A36">
        <f>Registrants!A36</f>
        <v>35</v>
      </c>
      <c r="B36" s="9" t="str">
        <f>Registrants!B36</f>
        <v>Virginia Rowe</v>
      </c>
      <c r="C36" s="2">
        <f>Registrants!C36</f>
        <v>59</v>
      </c>
      <c r="D36" s="2" t="str">
        <f>Registrants!D36</f>
        <v>F</v>
      </c>
      <c r="F36" s="1">
        <v>6.2</v>
      </c>
      <c r="G36">
        <f t="shared" si="1"/>
        <v>13</v>
      </c>
      <c r="H36">
        <f t="shared" si="0"/>
        <v>13</v>
      </c>
      <c r="I36">
        <f>Registrants!F36</f>
        <v>4</v>
      </c>
    </row>
    <row r="37" spans="1:9">
      <c r="A37">
        <f>Registrants!A37</f>
        <v>36</v>
      </c>
      <c r="B37" s="9" t="str">
        <f>Registrants!B37</f>
        <v>Laura Steele</v>
      </c>
      <c r="C37" s="2">
        <f>Registrants!C37</f>
        <v>33</v>
      </c>
      <c r="D37" s="2" t="str">
        <f>Registrants!D37</f>
        <v>F</v>
      </c>
      <c r="F37" s="1">
        <v>6.4</v>
      </c>
      <c r="G37">
        <f t="shared" si="1"/>
        <v>10</v>
      </c>
      <c r="H37">
        <f t="shared" si="0"/>
        <v>10</v>
      </c>
      <c r="I37">
        <f>Registrants!F37</f>
        <v>4</v>
      </c>
    </row>
    <row r="38" spans="1:9">
      <c r="A38">
        <f>Registrants!A38</f>
        <v>37</v>
      </c>
      <c r="B38" s="9" t="str">
        <f>Registrants!B38</f>
        <v>Matthew Quattrucci</v>
      </c>
      <c r="C38" s="2">
        <f>Registrants!C38</f>
        <v>32</v>
      </c>
      <c r="D38" s="2" t="str">
        <f>Registrants!D38</f>
        <v>M</v>
      </c>
      <c r="F38" s="1">
        <v>5.9</v>
      </c>
      <c r="G38">
        <f t="shared" si="1"/>
        <v>15</v>
      </c>
      <c r="H38">
        <f t="shared" si="0"/>
        <v>15</v>
      </c>
      <c r="I38">
        <f>Registrants!F38</f>
        <v>4</v>
      </c>
    </row>
    <row r="39" spans="1:9">
      <c r="A39">
        <f>Registrants!A39</f>
        <v>38</v>
      </c>
      <c r="B39" s="9" t="str">
        <f>Registrants!B39</f>
        <v>Leslie Genova</v>
      </c>
      <c r="C39" s="2">
        <f>Registrants!C39</f>
        <v>52</v>
      </c>
      <c r="D39" s="2" t="str">
        <f>Registrants!D39</f>
        <v>F</v>
      </c>
      <c r="F39" s="1">
        <v>4.4000000000000004</v>
      </c>
      <c r="G39">
        <f t="shared" si="1"/>
        <v>45</v>
      </c>
      <c r="H39">
        <f t="shared" si="0"/>
        <v>45</v>
      </c>
      <c r="I39">
        <f>Registrants!F39</f>
        <v>4</v>
      </c>
    </row>
    <row r="40" spans="1:9">
      <c r="A40">
        <f>Registrants!A40</f>
        <v>39</v>
      </c>
      <c r="B40" s="9" t="str">
        <f>Registrants!B40</f>
        <v>Erika Faulkenberry</v>
      </c>
      <c r="C40" s="2">
        <f>Registrants!C40</f>
        <v>46</v>
      </c>
      <c r="D40" s="2" t="str">
        <f>Registrants!D40</f>
        <v>F</v>
      </c>
      <c r="F40" s="1">
        <v>4.8</v>
      </c>
      <c r="G40">
        <f t="shared" si="1"/>
        <v>42</v>
      </c>
      <c r="H40">
        <f t="shared" si="0"/>
        <v>42</v>
      </c>
      <c r="I40">
        <f>Registrants!F40</f>
        <v>4</v>
      </c>
    </row>
    <row r="41" spans="1:9">
      <c r="A41">
        <f>Registrants!A41</f>
        <v>40</v>
      </c>
      <c r="B41" s="9" t="str">
        <f>Registrants!B41</f>
        <v>Alice Houlihan</v>
      </c>
      <c r="C41" s="2">
        <f>Registrants!C41</f>
        <v>67</v>
      </c>
      <c r="D41" s="2" t="str">
        <f>Registrants!D41</f>
        <v>F</v>
      </c>
      <c r="F41" s="1">
        <v>6.3</v>
      </c>
      <c r="G41">
        <f t="shared" si="1"/>
        <v>12</v>
      </c>
      <c r="H41">
        <f t="shared" si="0"/>
        <v>12</v>
      </c>
      <c r="I41">
        <f>Registrants!F41</f>
        <v>4</v>
      </c>
    </row>
    <row r="42" spans="1:9">
      <c r="A42">
        <f>Registrants!A42</f>
        <v>41</v>
      </c>
      <c r="B42" s="9" t="str">
        <f>Registrants!B42</f>
        <v>Dennis Moriconi III</v>
      </c>
      <c r="C42" s="2">
        <f>Registrants!C42</f>
        <v>37</v>
      </c>
      <c r="D42" s="2" t="str">
        <f>Registrants!D42</f>
        <v>M</v>
      </c>
      <c r="F42" s="1">
        <v>5.7</v>
      </c>
      <c r="G42">
        <f t="shared" si="1"/>
        <v>21</v>
      </c>
      <c r="H42">
        <f t="shared" si="0"/>
        <v>21</v>
      </c>
      <c r="I42">
        <f>Registrants!F42</f>
        <v>5</v>
      </c>
    </row>
    <row r="43" spans="1:9">
      <c r="A43">
        <f>Registrants!A43</f>
        <v>42</v>
      </c>
      <c r="B43" s="9" t="str">
        <f>Registrants!B43</f>
        <v>Janet Wallace</v>
      </c>
      <c r="C43" s="2">
        <f>Registrants!C43</f>
        <v>59</v>
      </c>
      <c r="D43" s="2" t="str">
        <f>Registrants!D43</f>
        <v>F</v>
      </c>
      <c r="F43" s="1">
        <v>5.0999999999999996</v>
      </c>
      <c r="G43">
        <f t="shared" si="1"/>
        <v>39</v>
      </c>
      <c r="H43">
        <f t="shared" si="0"/>
        <v>39</v>
      </c>
      <c r="I43">
        <f>Registrants!F43</f>
        <v>5</v>
      </c>
    </row>
    <row r="44" spans="1:9">
      <c r="A44">
        <f>Registrants!A44</f>
        <v>43</v>
      </c>
      <c r="B44" s="15" t="str">
        <f>Registrants!B44</f>
        <v>Stephanie Mann</v>
      </c>
      <c r="C44" s="16">
        <v>46</v>
      </c>
      <c r="D44" s="16" t="str">
        <f>Registrants!D44</f>
        <v>F</v>
      </c>
      <c r="E44" s="14"/>
      <c r="F44" s="14"/>
      <c r="G44" t="e">
        <f t="shared" si="1"/>
        <v>#N/A</v>
      </c>
      <c r="H44" t="e">
        <f t="shared" si="0"/>
        <v>#N/A</v>
      </c>
      <c r="I44">
        <f>Registrants!F44</f>
        <v>5</v>
      </c>
    </row>
    <row r="45" spans="1:9">
      <c r="A45">
        <f>Registrants!A45</f>
        <v>44</v>
      </c>
      <c r="B45" s="9" t="str">
        <f>Registrants!B45</f>
        <v>Carol Hilbinger</v>
      </c>
      <c r="C45" s="2">
        <f>Registrants!C45</f>
        <v>58</v>
      </c>
      <c r="D45" s="2" t="str">
        <f>Registrants!D45</f>
        <v>F</v>
      </c>
      <c r="F45" s="1">
        <v>5.3</v>
      </c>
      <c r="G45">
        <f t="shared" si="1"/>
        <v>33</v>
      </c>
      <c r="H45">
        <f t="shared" si="0"/>
        <v>33</v>
      </c>
      <c r="I45">
        <f>Registrants!F45</f>
        <v>5</v>
      </c>
    </row>
    <row r="46" spans="1:9">
      <c r="A46">
        <f>Registrants!A46</f>
        <v>45</v>
      </c>
      <c r="B46" s="9" t="str">
        <f>Registrants!B46</f>
        <v>James Horne</v>
      </c>
      <c r="C46" s="2">
        <f>Registrants!C46</f>
        <v>67</v>
      </c>
      <c r="D46" s="2" t="str">
        <f>Registrants!D46</f>
        <v>M</v>
      </c>
      <c r="F46" s="1">
        <v>6.8</v>
      </c>
      <c r="G46">
        <f t="shared" si="1"/>
        <v>7</v>
      </c>
      <c r="H46">
        <f t="shared" si="0"/>
        <v>7</v>
      </c>
      <c r="I46">
        <f>Registrants!F46</f>
        <v>5</v>
      </c>
    </row>
    <row r="47" spans="1:9">
      <c r="A47">
        <f>Registrants!A47</f>
        <v>46</v>
      </c>
      <c r="B47" s="9" t="str">
        <f>Registrants!B47</f>
        <v>Jessica Horne</v>
      </c>
      <c r="C47" s="2">
        <f>Registrants!C47</f>
        <v>30</v>
      </c>
      <c r="D47" s="2" t="str">
        <f>Registrants!D47</f>
        <v>F</v>
      </c>
      <c r="F47" s="1">
        <v>5.6</v>
      </c>
      <c r="G47">
        <f t="shared" si="1"/>
        <v>24</v>
      </c>
      <c r="H47">
        <f t="shared" si="0"/>
        <v>24</v>
      </c>
      <c r="I47">
        <f>Registrants!F47</f>
        <v>5</v>
      </c>
    </row>
    <row r="48" spans="1:9">
      <c r="A48">
        <f>Registrants!A48</f>
        <v>47</v>
      </c>
      <c r="B48" s="9" t="str">
        <f>Registrants!B48</f>
        <v>Jeffrey Bucko</v>
      </c>
      <c r="C48" s="2">
        <v>23</v>
      </c>
      <c r="D48" s="2" t="s">
        <v>11</v>
      </c>
      <c r="F48" s="1">
        <v>5.6</v>
      </c>
      <c r="G48">
        <f t="shared" si="1"/>
        <v>24</v>
      </c>
      <c r="H48">
        <f t="shared" si="0"/>
        <v>24</v>
      </c>
      <c r="I48">
        <f>Registrants!F48</f>
        <v>5</v>
      </c>
    </row>
    <row r="49" spans="1:9">
      <c r="A49">
        <f>Registrants!A49</f>
        <v>48</v>
      </c>
      <c r="B49" s="9" t="str">
        <f>Registrants!B49</f>
        <v>Crystal Rowell</v>
      </c>
      <c r="C49" s="2">
        <f>Registrants!C55</f>
        <v>31</v>
      </c>
      <c r="D49" s="2" t="s">
        <v>8</v>
      </c>
      <c r="F49" s="1">
        <v>5.7</v>
      </c>
      <c r="G49">
        <f t="shared" si="1"/>
        <v>21</v>
      </c>
      <c r="H49">
        <f t="shared" si="0"/>
        <v>21</v>
      </c>
      <c r="I49">
        <f>Registrants!F49</f>
        <v>5</v>
      </c>
    </row>
    <row r="50" spans="1:9">
      <c r="A50">
        <f>Registrants!A50</f>
        <v>49</v>
      </c>
      <c r="B50" s="9" t="str">
        <f>Registrants!B50</f>
        <v>Timothy Savidge</v>
      </c>
      <c r="C50" s="2">
        <f>Registrants!C56</f>
        <v>36</v>
      </c>
      <c r="D50" s="2" t="str">
        <f>Registrants!D50</f>
        <v>M</v>
      </c>
      <c r="F50" s="1">
        <v>5.8</v>
      </c>
      <c r="G50">
        <f t="shared" si="1"/>
        <v>16</v>
      </c>
      <c r="H50">
        <f t="shared" si="0"/>
        <v>16</v>
      </c>
      <c r="I50">
        <f>Registrants!F50</f>
        <v>5</v>
      </c>
    </row>
    <row r="51" spans="1:9">
      <c r="A51">
        <f>Registrants!A51</f>
        <v>50</v>
      </c>
      <c r="B51" s="9">
        <f>Registrants!B51</f>
        <v>0</v>
      </c>
      <c r="C51" s="2">
        <f>Registrants!C57</f>
        <v>0</v>
      </c>
      <c r="D51" s="2">
        <f>Registrants!D51</f>
        <v>0</v>
      </c>
      <c r="F51" s="1"/>
      <c r="G51" t="e">
        <f t="shared" si="1"/>
        <v>#N/A</v>
      </c>
      <c r="H51" t="e">
        <f t="shared" si="0"/>
        <v>#N/A</v>
      </c>
      <c r="I51">
        <f>Registrants!F51</f>
        <v>5</v>
      </c>
    </row>
    <row r="52" spans="1:9">
      <c r="A52" t="str">
        <f>Registrants!A52</f>
        <v>TM1</v>
      </c>
      <c r="B52" s="9" t="str">
        <f>Registrants!B52</f>
        <v>Team Barylick</v>
      </c>
      <c r="C52" s="2">
        <f>Registrants!C48</f>
        <v>23</v>
      </c>
      <c r="D52" s="2" t="str">
        <f>Registrants!D48</f>
        <v>M</v>
      </c>
      <c r="F52" s="1">
        <v>7</v>
      </c>
      <c r="G52">
        <f t="shared" si="1"/>
        <v>5</v>
      </c>
      <c r="H52">
        <f t="shared" si="0"/>
        <v>5</v>
      </c>
      <c r="I52">
        <f>Registrants!F52</f>
        <v>6</v>
      </c>
    </row>
    <row r="53" spans="1:9">
      <c r="A53" t="str">
        <f>Registrants!A53</f>
        <v>TM2</v>
      </c>
      <c r="B53" s="9" t="str">
        <f>Registrants!B53</f>
        <v>Team Morales</v>
      </c>
      <c r="C53" s="2">
        <f>Registrants!C49</f>
        <v>38</v>
      </c>
      <c r="D53" s="2" t="str">
        <f>Registrants!D49</f>
        <v>F</v>
      </c>
      <c r="F53" s="1">
        <v>6.8</v>
      </c>
      <c r="G53">
        <f t="shared" si="1"/>
        <v>7</v>
      </c>
      <c r="H53">
        <f t="shared" si="0"/>
        <v>7</v>
      </c>
      <c r="I53">
        <f>Registrants!F53</f>
        <v>6</v>
      </c>
    </row>
    <row r="54" spans="1:9">
      <c r="A54" t="s">
        <v>71</v>
      </c>
      <c r="B54" s="9" t="str">
        <f>Registrants!B54</f>
        <v>Team Guerriero</v>
      </c>
      <c r="C54" s="2" t="e">
        <f>Registrants!#REF!</f>
        <v>#REF!</v>
      </c>
      <c r="D54" s="2">
        <f>Registrants!D54</f>
        <v>0</v>
      </c>
      <c r="F54" s="1">
        <v>5.4</v>
      </c>
      <c r="G54">
        <f t="shared" si="1"/>
        <v>30</v>
      </c>
      <c r="H54">
        <f t="shared" si="0"/>
        <v>30</v>
      </c>
      <c r="I54">
        <f>Registrants!F54</f>
        <v>6</v>
      </c>
    </row>
    <row r="55" spans="1:9">
      <c r="A55">
        <v>51</v>
      </c>
      <c r="B55" s="9" t="str">
        <f>Registrants!B55</f>
        <v>Katie Hammond</v>
      </c>
      <c r="C55" s="2">
        <v>31</v>
      </c>
      <c r="D55" s="2" t="str">
        <f>Registrants!D55</f>
        <v>F</v>
      </c>
      <c r="F55" s="1">
        <v>5.3</v>
      </c>
      <c r="G55">
        <f t="shared" si="1"/>
        <v>33</v>
      </c>
      <c r="H55">
        <f t="shared" si="0"/>
        <v>33</v>
      </c>
      <c r="I55">
        <f>Registrants!F55</f>
        <v>6</v>
      </c>
    </row>
    <row r="56" spans="1:9">
      <c r="A56">
        <v>52</v>
      </c>
      <c r="B56" s="9" t="str">
        <f>Registrants!B56</f>
        <v>Julie Savage</v>
      </c>
      <c r="C56" s="2">
        <v>36</v>
      </c>
      <c r="D56" s="2" t="str">
        <f>Registrants!D56</f>
        <v>F</v>
      </c>
      <c r="F56" s="1">
        <v>5.3</v>
      </c>
      <c r="G56">
        <f t="shared" si="1"/>
        <v>33</v>
      </c>
      <c r="H56">
        <f t="shared" si="0"/>
        <v>33</v>
      </c>
      <c r="I56">
        <f>Registrants!F56</f>
        <v>6</v>
      </c>
    </row>
    <row r="57" spans="1:9">
      <c r="B57" s="9">
        <f>Registrants!B57</f>
        <v>0</v>
      </c>
      <c r="C57" s="2" t="e">
        <f>Registrants!#REF!</f>
        <v>#REF!</v>
      </c>
      <c r="D57" s="2">
        <f>Registrants!D57</f>
        <v>0</v>
      </c>
      <c r="F57" s="1"/>
      <c r="G57" t="e">
        <f t="shared" si="1"/>
        <v>#N/A</v>
      </c>
      <c r="H57" t="e">
        <f t="shared" si="0"/>
        <v>#N/A</v>
      </c>
      <c r="I57">
        <f>Registrants!F57</f>
        <v>6</v>
      </c>
    </row>
    <row r="58" spans="1:9">
      <c r="B58" s="9">
        <f>Registrants!B58</f>
        <v>0</v>
      </c>
      <c r="C58" s="2">
        <f>Registrants!C58</f>
        <v>0</v>
      </c>
      <c r="D58" s="2">
        <f>Registrants!D58</f>
        <v>0</v>
      </c>
      <c r="F58" s="1"/>
      <c r="G58" t="e">
        <f t="shared" si="1"/>
        <v>#N/A</v>
      </c>
      <c r="H58" t="e">
        <f t="shared" ref="H58:H80" si="2">G58</f>
        <v>#N/A</v>
      </c>
      <c r="I58">
        <f>Registrants!F58</f>
        <v>6</v>
      </c>
    </row>
    <row r="59" spans="1:9">
      <c r="B59" s="9">
        <f>Registrants!B59</f>
        <v>0</v>
      </c>
      <c r="C59" s="2">
        <f>Registrants!C59</f>
        <v>0</v>
      </c>
      <c r="D59" s="2">
        <f>Registrants!D59</f>
        <v>0</v>
      </c>
      <c r="F59" s="1"/>
      <c r="G59" t="e">
        <f t="shared" si="1"/>
        <v>#N/A</v>
      </c>
      <c r="H59" t="e">
        <f t="shared" si="2"/>
        <v>#N/A</v>
      </c>
      <c r="I59">
        <f>Registrants!F59</f>
        <v>6</v>
      </c>
    </row>
    <row r="60" spans="1:9">
      <c r="B60" s="9">
        <f>Registrants!B60</f>
        <v>0</v>
      </c>
      <c r="C60" s="2">
        <f>Registrants!C60</f>
        <v>0</v>
      </c>
      <c r="D60" s="2">
        <f>Registrants!D60</f>
        <v>0</v>
      </c>
      <c r="F60" s="1"/>
      <c r="G60" t="e">
        <f t="shared" si="1"/>
        <v>#N/A</v>
      </c>
      <c r="H60" t="e">
        <f t="shared" si="2"/>
        <v>#N/A</v>
      </c>
      <c r="I60">
        <f>Registrants!F60</f>
        <v>6</v>
      </c>
    </row>
    <row r="61" spans="1:9">
      <c r="B61" s="9">
        <f>Registrants!B61</f>
        <v>0</v>
      </c>
      <c r="C61" s="2">
        <f>Registrants!C61</f>
        <v>0</v>
      </c>
      <c r="D61" s="2">
        <f>Registrants!D61</f>
        <v>0</v>
      </c>
      <c r="F61" s="1"/>
      <c r="G61" t="e">
        <f t="shared" si="1"/>
        <v>#N/A</v>
      </c>
      <c r="H61" t="e">
        <f t="shared" si="2"/>
        <v>#N/A</v>
      </c>
      <c r="I61">
        <f>Registrants!F61</f>
        <v>6</v>
      </c>
    </row>
    <row r="62" spans="1:9">
      <c r="B62" s="9">
        <f>Registrants!B62</f>
        <v>0</v>
      </c>
      <c r="C62" s="2">
        <f>Registrants!C62</f>
        <v>0</v>
      </c>
      <c r="D62" s="2">
        <f>Registrants!D62</f>
        <v>0</v>
      </c>
      <c r="F62" s="1"/>
      <c r="G62" t="e">
        <f t="shared" si="1"/>
        <v>#N/A</v>
      </c>
      <c r="H62" t="e">
        <f t="shared" si="2"/>
        <v>#N/A</v>
      </c>
      <c r="I62">
        <f>Registrants!F62</f>
        <v>7</v>
      </c>
    </row>
    <row r="63" spans="1:9">
      <c r="B63" s="9">
        <f>Registrants!B63</f>
        <v>0</v>
      </c>
      <c r="C63" s="2">
        <f>Registrants!C63</f>
        <v>0</v>
      </c>
      <c r="D63" s="2">
        <f>Registrants!D63</f>
        <v>0</v>
      </c>
      <c r="F63" s="1"/>
      <c r="G63" t="e">
        <f t="shared" si="1"/>
        <v>#N/A</v>
      </c>
      <c r="H63" t="e">
        <f t="shared" si="2"/>
        <v>#N/A</v>
      </c>
      <c r="I63">
        <f>Registrants!F63</f>
        <v>7</v>
      </c>
    </row>
    <row r="64" spans="1:9">
      <c r="B64" s="9">
        <f>Registrants!B64</f>
        <v>0</v>
      </c>
      <c r="C64" s="2">
        <f>Registrants!C64</f>
        <v>0</v>
      </c>
      <c r="D64" s="2">
        <f>Registrants!D64</f>
        <v>0</v>
      </c>
      <c r="F64" s="1"/>
      <c r="G64" t="e">
        <f t="shared" si="1"/>
        <v>#N/A</v>
      </c>
      <c r="H64" t="e">
        <f t="shared" si="2"/>
        <v>#N/A</v>
      </c>
      <c r="I64">
        <f>Registrants!F64</f>
        <v>7</v>
      </c>
    </row>
    <row r="65" spans="2:9">
      <c r="B65" s="9">
        <f>Registrants!B65</f>
        <v>0</v>
      </c>
      <c r="C65" s="2">
        <f>Registrants!C65</f>
        <v>0</v>
      </c>
      <c r="D65" s="2">
        <f>Registrants!D65</f>
        <v>0</v>
      </c>
      <c r="F65" s="1"/>
      <c r="G65" t="e">
        <f t="shared" si="1"/>
        <v>#N/A</v>
      </c>
      <c r="H65" t="e">
        <f t="shared" si="2"/>
        <v>#N/A</v>
      </c>
      <c r="I65">
        <f>Registrants!F65</f>
        <v>7</v>
      </c>
    </row>
    <row r="66" spans="2:9">
      <c r="B66" s="9">
        <f>Registrants!B66</f>
        <v>0</v>
      </c>
      <c r="C66" s="2">
        <f>Registrants!C66</f>
        <v>0</v>
      </c>
      <c r="D66" s="2">
        <f>Registrants!D66</f>
        <v>0</v>
      </c>
      <c r="F66" s="1"/>
      <c r="G66" t="e">
        <f t="shared" si="1"/>
        <v>#N/A</v>
      </c>
      <c r="H66" t="e">
        <f t="shared" si="2"/>
        <v>#N/A</v>
      </c>
      <c r="I66">
        <f>Registrants!F66</f>
        <v>7</v>
      </c>
    </row>
    <row r="67" spans="2:9">
      <c r="B67" s="9">
        <f>Registrants!B67</f>
        <v>0</v>
      </c>
      <c r="C67" s="2">
        <f>Registrants!C67</f>
        <v>0</v>
      </c>
      <c r="D67" s="2">
        <f>Registrants!D67</f>
        <v>0</v>
      </c>
      <c r="F67" s="1"/>
      <c r="G67" t="e">
        <f t="shared" ref="G67:G80" si="3">_xlfn.RANK.EQ(F67,$F$2:$F$74,0)</f>
        <v>#N/A</v>
      </c>
      <c r="H67" t="e">
        <f t="shared" si="2"/>
        <v>#N/A</v>
      </c>
      <c r="I67">
        <f>Registrants!F67</f>
        <v>7</v>
      </c>
    </row>
    <row r="68" spans="2:9">
      <c r="B68" s="9">
        <f>Registrants!B68</f>
        <v>0</v>
      </c>
      <c r="C68" s="2">
        <f>Registrants!C68</f>
        <v>0</v>
      </c>
      <c r="D68" s="2">
        <f>Registrants!D68</f>
        <v>0</v>
      </c>
      <c r="F68" s="1"/>
      <c r="G68" t="e">
        <f t="shared" si="3"/>
        <v>#N/A</v>
      </c>
      <c r="H68" t="e">
        <f t="shared" si="2"/>
        <v>#N/A</v>
      </c>
      <c r="I68">
        <f>Registrants!F68</f>
        <v>7</v>
      </c>
    </row>
    <row r="69" spans="2:9">
      <c r="B69" s="9">
        <f>Registrants!B69</f>
        <v>0</v>
      </c>
      <c r="C69" s="2">
        <f>Registrants!C69</f>
        <v>0</v>
      </c>
      <c r="D69" s="2">
        <f>Registrants!D69</f>
        <v>0</v>
      </c>
      <c r="F69" s="1"/>
      <c r="G69" t="e">
        <f t="shared" si="3"/>
        <v>#N/A</v>
      </c>
      <c r="H69" t="e">
        <f t="shared" si="2"/>
        <v>#N/A</v>
      </c>
      <c r="I69">
        <f>Registrants!F69</f>
        <v>7</v>
      </c>
    </row>
    <row r="70" spans="2:9">
      <c r="B70" s="9">
        <f>Registrants!B70</f>
        <v>0</v>
      </c>
      <c r="C70" s="2">
        <f>Registrants!C70</f>
        <v>0</v>
      </c>
      <c r="D70" s="2">
        <f>Registrants!D70</f>
        <v>0</v>
      </c>
      <c r="F70" s="1"/>
      <c r="G70" t="e">
        <f t="shared" si="3"/>
        <v>#N/A</v>
      </c>
      <c r="H70" t="e">
        <f t="shared" si="2"/>
        <v>#N/A</v>
      </c>
      <c r="I70">
        <f>Registrants!F70</f>
        <v>7</v>
      </c>
    </row>
    <row r="71" spans="2:9">
      <c r="B71" s="9">
        <f>Registrants!B71</f>
        <v>0</v>
      </c>
      <c r="C71" s="2">
        <f>Registrants!C71</f>
        <v>0</v>
      </c>
      <c r="D71" s="2">
        <f>Registrants!D71</f>
        <v>0</v>
      </c>
      <c r="F71" s="1"/>
      <c r="G71" t="e">
        <f t="shared" si="3"/>
        <v>#N/A</v>
      </c>
      <c r="H71" t="e">
        <f t="shared" si="2"/>
        <v>#N/A</v>
      </c>
      <c r="I71">
        <f>Registrants!F71</f>
        <v>7</v>
      </c>
    </row>
    <row r="72" spans="2:9">
      <c r="B72" s="9">
        <f>Registrants!B72</f>
        <v>0</v>
      </c>
      <c r="C72" s="2">
        <f>Registrants!C72</f>
        <v>0</v>
      </c>
      <c r="D72" s="2">
        <f>Registrants!D72</f>
        <v>0</v>
      </c>
      <c r="F72" s="1"/>
      <c r="G72" t="e">
        <f t="shared" si="3"/>
        <v>#N/A</v>
      </c>
      <c r="H72" t="e">
        <f t="shared" si="2"/>
        <v>#N/A</v>
      </c>
      <c r="I72">
        <f>Registrants!F72</f>
        <v>8</v>
      </c>
    </row>
    <row r="73" spans="2:9">
      <c r="B73" s="9">
        <f>Registrants!B73</f>
        <v>0</v>
      </c>
      <c r="C73" s="2">
        <f>Registrants!C73</f>
        <v>0</v>
      </c>
      <c r="D73" s="2">
        <f>Registrants!D73</f>
        <v>0</v>
      </c>
      <c r="F73" s="1"/>
      <c r="G73" t="e">
        <f t="shared" si="3"/>
        <v>#N/A</v>
      </c>
      <c r="H73" t="e">
        <f t="shared" si="2"/>
        <v>#N/A</v>
      </c>
      <c r="I73">
        <f>Registrants!F73</f>
        <v>8</v>
      </c>
    </row>
    <row r="74" spans="2:9">
      <c r="B74" s="9">
        <f>Registrants!B74</f>
        <v>0</v>
      </c>
      <c r="C74" s="2">
        <f>Registrants!C74</f>
        <v>0</v>
      </c>
      <c r="D74" s="2">
        <f>Registrants!D74</f>
        <v>0</v>
      </c>
      <c r="F74" s="1"/>
      <c r="G74" t="e">
        <f t="shared" si="3"/>
        <v>#N/A</v>
      </c>
      <c r="H74" t="e">
        <f t="shared" si="2"/>
        <v>#N/A</v>
      </c>
      <c r="I74">
        <f>Registrants!F74</f>
        <v>8</v>
      </c>
    </row>
    <row r="75" spans="2:9">
      <c r="B75" s="9">
        <f>Registrants!B75</f>
        <v>0</v>
      </c>
      <c r="C75" s="2">
        <f>Registrants!C75</f>
        <v>0</v>
      </c>
      <c r="D75" s="2">
        <f>Registrants!D75</f>
        <v>0</v>
      </c>
      <c r="G75" t="e">
        <f t="shared" si="3"/>
        <v>#N/A</v>
      </c>
      <c r="H75" t="e">
        <f t="shared" si="2"/>
        <v>#N/A</v>
      </c>
      <c r="I75">
        <f>Registrants!F75</f>
        <v>8</v>
      </c>
    </row>
    <row r="76" spans="2:9">
      <c r="B76" s="9">
        <f>Registrants!B76</f>
        <v>0</v>
      </c>
      <c r="C76" s="2">
        <f>Registrants!C76</f>
        <v>0</v>
      </c>
      <c r="D76" s="2">
        <f>Registrants!D76</f>
        <v>0</v>
      </c>
      <c r="G76" t="e">
        <f t="shared" si="3"/>
        <v>#N/A</v>
      </c>
      <c r="H76" t="e">
        <f t="shared" si="2"/>
        <v>#N/A</v>
      </c>
      <c r="I76">
        <f>Registrants!F76</f>
        <v>8</v>
      </c>
    </row>
    <row r="77" spans="2:9">
      <c r="B77" s="9">
        <f>Registrants!B77</f>
        <v>0</v>
      </c>
      <c r="C77" s="2">
        <f>Registrants!C77</f>
        <v>0</v>
      </c>
      <c r="D77" s="2">
        <f>Registrants!D77</f>
        <v>0</v>
      </c>
      <c r="G77" t="e">
        <f t="shared" si="3"/>
        <v>#N/A</v>
      </c>
      <c r="H77" t="e">
        <f t="shared" si="2"/>
        <v>#N/A</v>
      </c>
      <c r="I77">
        <f>Registrants!F77</f>
        <v>8</v>
      </c>
    </row>
    <row r="78" spans="2:9">
      <c r="B78" s="9">
        <f>Registrants!B78</f>
        <v>0</v>
      </c>
      <c r="C78" s="2">
        <f>Registrants!C78</f>
        <v>0</v>
      </c>
      <c r="D78" s="2">
        <f>Registrants!D78</f>
        <v>0</v>
      </c>
      <c r="G78" t="e">
        <f t="shared" si="3"/>
        <v>#N/A</v>
      </c>
      <c r="H78" t="e">
        <f t="shared" si="2"/>
        <v>#N/A</v>
      </c>
      <c r="I78">
        <f>Registrants!F78</f>
        <v>8</v>
      </c>
    </row>
    <row r="79" spans="2:9">
      <c r="B79" s="9">
        <f>Registrants!B79</f>
        <v>0</v>
      </c>
      <c r="C79" s="2">
        <f>Registrants!C79</f>
        <v>0</v>
      </c>
      <c r="D79" s="2">
        <f>Registrants!D79</f>
        <v>0</v>
      </c>
      <c r="G79" t="e">
        <f t="shared" si="3"/>
        <v>#N/A</v>
      </c>
      <c r="H79" t="e">
        <f t="shared" si="2"/>
        <v>#N/A</v>
      </c>
      <c r="I79">
        <f>Registrants!F79</f>
        <v>8</v>
      </c>
    </row>
    <row r="80" spans="2:9">
      <c r="B80" s="9">
        <f>Registrants!B80</f>
        <v>0</v>
      </c>
      <c r="C80" s="2">
        <f>Registrants!C80</f>
        <v>0</v>
      </c>
      <c r="D80" s="2">
        <f>Registrants!D80</f>
        <v>0</v>
      </c>
      <c r="G80" t="e">
        <f t="shared" si="3"/>
        <v>#N/A</v>
      </c>
      <c r="H80" t="e">
        <f t="shared" si="2"/>
        <v>#N/A</v>
      </c>
      <c r="I80">
        <f>Registrants!F80</f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0"/>
  <sheetViews>
    <sheetView workbookViewId="0">
      <selection activeCell="F6" sqref="F6"/>
    </sheetView>
  </sheetViews>
  <sheetFormatPr defaultRowHeight="14.45"/>
  <cols>
    <col min="2" max="2" width="21.85546875" style="9" customWidth="1"/>
    <col min="5" max="5" width="1.7109375" customWidth="1"/>
    <col min="6" max="6" width="27" customWidth="1"/>
    <col min="7" max="7" width="13.85546875" customWidth="1"/>
    <col min="8" max="8" width="13.28515625" bestFit="1" customWidth="1"/>
  </cols>
  <sheetData>
    <row r="1" spans="1:9">
      <c r="A1" t="str">
        <f>Registrants!A1</f>
        <v>Triathlete Number</v>
      </c>
      <c r="B1" s="9" t="str">
        <f>Registrants!B1</f>
        <v>Participant name</v>
      </c>
      <c r="C1" s="2" t="str">
        <f>Registrants!C1</f>
        <v>Age</v>
      </c>
      <c r="D1" s="2" t="str">
        <f>Registrants!D1</f>
        <v>Gender</v>
      </c>
      <c r="F1" s="1" t="s">
        <v>85</v>
      </c>
      <c r="G1" t="s">
        <v>82</v>
      </c>
      <c r="H1" t="s">
        <v>83</v>
      </c>
      <c r="I1" t="s">
        <v>5</v>
      </c>
    </row>
    <row r="2" spans="1:9">
      <c r="A2">
        <f>Registrants!A2</f>
        <v>1</v>
      </c>
      <c r="B2" s="9" t="str">
        <f>Registrants!B2</f>
        <v>Alli Armstrong-Javors</v>
      </c>
      <c r="C2" s="2">
        <f>Registrants!C2</f>
        <v>41</v>
      </c>
      <c r="D2" s="2" t="str">
        <f>Registrants!D2</f>
        <v>F</v>
      </c>
      <c r="F2" s="1">
        <v>1.5</v>
      </c>
      <c r="G2">
        <f>_xlfn.RANK.EQ(F2,$F$2:$F$74,0)</f>
        <v>36</v>
      </c>
      <c r="H2">
        <f t="shared" ref="H2:H57" si="0">G2</f>
        <v>36</v>
      </c>
      <c r="I2">
        <f>Registrants!F2</f>
        <v>1</v>
      </c>
    </row>
    <row r="3" spans="1:9">
      <c r="A3">
        <f>Registrants!A3</f>
        <v>2</v>
      </c>
      <c r="B3" s="9" t="str">
        <f>Registrants!B3</f>
        <v>Trevor Eaton</v>
      </c>
      <c r="C3" s="2">
        <f>Registrants!C3</f>
        <v>49</v>
      </c>
      <c r="D3" s="2" t="str">
        <f>Registrants!D3</f>
        <v>M</v>
      </c>
      <c r="F3" s="1">
        <v>2.4500000000000002</v>
      </c>
      <c r="G3">
        <f t="shared" ref="G3:G66" si="1">_xlfn.RANK.EQ(F3,$F$2:$F$74,0)</f>
        <v>10</v>
      </c>
      <c r="H3">
        <f t="shared" si="0"/>
        <v>10</v>
      </c>
      <c r="I3">
        <f>Registrants!F3</f>
        <v>1</v>
      </c>
    </row>
    <row r="4" spans="1:9">
      <c r="A4">
        <f>Registrants!A4</f>
        <v>3</v>
      </c>
      <c r="B4" s="9" t="str">
        <f>Registrants!B4</f>
        <v>Ellen Cullen</v>
      </c>
      <c r="C4" s="2">
        <f>Registrants!C4</f>
        <v>60</v>
      </c>
      <c r="D4" s="2" t="str">
        <f>Registrants!D4</f>
        <v>F</v>
      </c>
      <c r="F4" s="1">
        <v>1</v>
      </c>
      <c r="G4">
        <f t="shared" si="1"/>
        <v>48</v>
      </c>
      <c r="H4">
        <f t="shared" si="0"/>
        <v>48</v>
      </c>
      <c r="I4">
        <f>Registrants!F4</f>
        <v>1</v>
      </c>
    </row>
    <row r="5" spans="1:9">
      <c r="A5">
        <f>Registrants!A5</f>
        <v>4</v>
      </c>
      <c r="B5" s="9" t="str">
        <f>Registrants!B5</f>
        <v>Amy Sliva</v>
      </c>
      <c r="C5" s="2">
        <f>Registrants!C5</f>
        <v>60</v>
      </c>
      <c r="D5" s="2" t="str">
        <f>Registrants!D5</f>
        <v>F</v>
      </c>
      <c r="F5" s="1">
        <v>2.75</v>
      </c>
      <c r="G5">
        <f t="shared" si="1"/>
        <v>3</v>
      </c>
      <c r="H5">
        <f t="shared" si="0"/>
        <v>3</v>
      </c>
      <c r="I5">
        <f>Registrants!F5</f>
        <v>1</v>
      </c>
    </row>
    <row r="6" spans="1:9">
      <c r="A6">
        <f>Registrants!A6</f>
        <v>5</v>
      </c>
      <c r="B6" s="9" t="str">
        <f>Registrants!B6</f>
        <v>Todd Bollen</v>
      </c>
      <c r="C6" s="2">
        <f>Registrants!C6</f>
        <v>71</v>
      </c>
      <c r="D6" s="2" t="str">
        <f>Registrants!D6</f>
        <v>M</v>
      </c>
      <c r="F6" s="1">
        <v>1.42</v>
      </c>
      <c r="G6">
        <f t="shared" si="1"/>
        <v>42</v>
      </c>
      <c r="H6">
        <f t="shared" si="0"/>
        <v>42</v>
      </c>
      <c r="I6">
        <f>Registrants!F6</f>
        <v>1</v>
      </c>
    </row>
    <row r="7" spans="1:9">
      <c r="A7">
        <f>Registrants!A7</f>
        <v>6</v>
      </c>
      <c r="B7" s="9" t="str">
        <f>Registrants!B7</f>
        <v>Jason Paquin</v>
      </c>
      <c r="C7" s="2">
        <f>Registrants!C7</f>
        <v>32</v>
      </c>
      <c r="D7" s="2" t="str">
        <f>Registrants!D7</f>
        <v>M</v>
      </c>
      <c r="F7" s="1">
        <v>2.79</v>
      </c>
      <c r="G7">
        <f t="shared" si="1"/>
        <v>2</v>
      </c>
      <c r="H7">
        <f t="shared" si="0"/>
        <v>2</v>
      </c>
      <c r="I7">
        <f>Registrants!F7</f>
        <v>1</v>
      </c>
    </row>
    <row r="8" spans="1:9">
      <c r="A8">
        <f>Registrants!A8</f>
        <v>7</v>
      </c>
      <c r="B8" s="9" t="str">
        <f>Registrants!B8</f>
        <v>Adam Rick</v>
      </c>
      <c r="C8" s="2">
        <f>Registrants!C8</f>
        <v>45</v>
      </c>
      <c r="D8" s="2" t="str">
        <f>Registrants!D8</f>
        <v>M</v>
      </c>
      <c r="F8" s="1">
        <v>2.65</v>
      </c>
      <c r="G8">
        <f t="shared" si="1"/>
        <v>5</v>
      </c>
      <c r="H8">
        <f t="shared" si="0"/>
        <v>5</v>
      </c>
      <c r="I8">
        <f>Registrants!F8</f>
        <v>1</v>
      </c>
    </row>
    <row r="9" spans="1:9">
      <c r="A9">
        <f>Registrants!A9</f>
        <v>8</v>
      </c>
      <c r="B9" s="15" t="str">
        <f>Registrants!B9</f>
        <v>Hannah Landry</v>
      </c>
      <c r="C9" s="16">
        <f>Registrants!C9</f>
        <v>31</v>
      </c>
      <c r="D9" s="16" t="str">
        <f>Registrants!D9</f>
        <v>F</v>
      </c>
      <c r="E9" s="14"/>
      <c r="F9" s="14"/>
      <c r="G9" t="e">
        <f t="shared" si="1"/>
        <v>#N/A</v>
      </c>
      <c r="H9" t="e">
        <f t="shared" si="0"/>
        <v>#N/A</v>
      </c>
      <c r="I9">
        <f>Registrants!F9</f>
        <v>1</v>
      </c>
    </row>
    <row r="10" spans="1:9">
      <c r="A10">
        <f>Registrants!A10</f>
        <v>9</v>
      </c>
      <c r="B10" s="15" t="str">
        <f>Registrants!B10</f>
        <v>Kim Vetere</v>
      </c>
      <c r="C10" s="16">
        <f>Registrants!C10</f>
        <v>45</v>
      </c>
      <c r="D10" s="16" t="str">
        <f>Registrants!D10</f>
        <v>F</v>
      </c>
      <c r="E10" s="14"/>
      <c r="F10" s="14"/>
      <c r="G10" t="e">
        <f t="shared" si="1"/>
        <v>#N/A</v>
      </c>
      <c r="H10" t="e">
        <f t="shared" si="0"/>
        <v>#N/A</v>
      </c>
      <c r="I10">
        <f>Registrants!F10</f>
        <v>1</v>
      </c>
    </row>
    <row r="11" spans="1:9">
      <c r="A11">
        <f>Registrants!A11</f>
        <v>10</v>
      </c>
      <c r="B11" s="9" t="str">
        <f>Registrants!B11</f>
        <v>Tatsiana Zarrouki</v>
      </c>
      <c r="C11" s="2">
        <f>Registrants!C11</f>
        <v>39</v>
      </c>
      <c r="D11" s="2" t="str">
        <f>Registrants!D11</f>
        <v>F</v>
      </c>
      <c r="F11" s="1">
        <v>1.85</v>
      </c>
      <c r="G11">
        <f t="shared" si="1"/>
        <v>24</v>
      </c>
      <c r="H11">
        <f t="shared" si="0"/>
        <v>24</v>
      </c>
      <c r="I11">
        <f>Registrants!F11</f>
        <v>1</v>
      </c>
    </row>
    <row r="12" spans="1:9">
      <c r="A12">
        <f>Registrants!A12</f>
        <v>11</v>
      </c>
      <c r="B12" s="9" t="str">
        <f>Registrants!B12</f>
        <v>Sara Wang</v>
      </c>
      <c r="C12" s="2">
        <f>Registrants!C12</f>
        <v>29</v>
      </c>
      <c r="D12" s="2" t="str">
        <f>Registrants!D12</f>
        <v>F</v>
      </c>
      <c r="F12" s="1">
        <v>1.49</v>
      </c>
      <c r="G12">
        <f t="shared" si="1"/>
        <v>37</v>
      </c>
      <c r="H12">
        <f t="shared" si="0"/>
        <v>37</v>
      </c>
      <c r="I12">
        <f>Registrants!F12</f>
        <v>2</v>
      </c>
    </row>
    <row r="13" spans="1:9">
      <c r="A13">
        <f>Registrants!A13</f>
        <v>12</v>
      </c>
      <c r="B13" s="9" t="str">
        <f>Registrants!B13</f>
        <v>Jared Wang</v>
      </c>
      <c r="C13" s="2">
        <f>Registrants!C13</f>
        <v>20</v>
      </c>
      <c r="D13" s="2" t="str">
        <f>Registrants!D13</f>
        <v>M</v>
      </c>
      <c r="F13" s="1">
        <v>1.48</v>
      </c>
      <c r="G13">
        <f t="shared" si="1"/>
        <v>39</v>
      </c>
      <c r="H13">
        <f t="shared" si="0"/>
        <v>39</v>
      </c>
      <c r="I13">
        <f>Registrants!F13</f>
        <v>2</v>
      </c>
    </row>
    <row r="14" spans="1:9">
      <c r="A14">
        <f>Registrants!A14</f>
        <v>13</v>
      </c>
      <c r="B14" s="9" t="str">
        <f>Registrants!B14</f>
        <v>Dan Tang</v>
      </c>
      <c r="C14" s="2">
        <f>Registrants!C14</f>
        <v>60</v>
      </c>
      <c r="D14" s="2" t="s">
        <v>8</v>
      </c>
      <c r="F14" s="1">
        <v>1.38</v>
      </c>
      <c r="G14">
        <f t="shared" si="1"/>
        <v>44</v>
      </c>
      <c r="H14">
        <f t="shared" si="0"/>
        <v>44</v>
      </c>
      <c r="I14">
        <f>Registrants!F14</f>
        <v>2</v>
      </c>
    </row>
    <row r="15" spans="1:9">
      <c r="A15">
        <f>Registrants!A15</f>
        <v>14</v>
      </c>
      <c r="B15" s="9" t="str">
        <f>Registrants!B15</f>
        <v>Dianyuan Wang</v>
      </c>
      <c r="C15" s="2">
        <f>Registrants!C15</f>
        <v>60</v>
      </c>
      <c r="D15" s="2" t="str">
        <f>Registrants!D15</f>
        <v>M</v>
      </c>
      <c r="F15" s="1">
        <v>2.6</v>
      </c>
      <c r="G15">
        <f t="shared" si="1"/>
        <v>6</v>
      </c>
      <c r="H15">
        <f t="shared" si="0"/>
        <v>6</v>
      </c>
      <c r="I15">
        <f>Registrants!F15</f>
        <v>2</v>
      </c>
    </row>
    <row r="16" spans="1:9">
      <c r="A16">
        <f>Registrants!A16</f>
        <v>15</v>
      </c>
      <c r="B16" s="9" t="str">
        <f>Registrants!B16</f>
        <v>Tiffany Chappuis</v>
      </c>
      <c r="C16" s="2">
        <f>Registrants!C16</f>
        <v>45</v>
      </c>
      <c r="D16" s="2" t="str">
        <f>Registrants!D16</f>
        <v>F</v>
      </c>
      <c r="F16" s="1">
        <v>1.7</v>
      </c>
      <c r="G16">
        <f t="shared" si="1"/>
        <v>30</v>
      </c>
      <c r="H16">
        <f t="shared" si="0"/>
        <v>30</v>
      </c>
      <c r="I16">
        <f>Registrants!F16</f>
        <v>2</v>
      </c>
    </row>
    <row r="17" spans="1:9">
      <c r="A17">
        <f>Registrants!A17</f>
        <v>16</v>
      </c>
      <c r="B17" s="9" t="str">
        <f>Registrants!B17</f>
        <v>Kevin Chappuis</v>
      </c>
      <c r="C17" s="2">
        <f>Registrants!C17</f>
        <v>40</v>
      </c>
      <c r="D17" s="2" t="str">
        <f>Registrants!D17</f>
        <v>M</v>
      </c>
      <c r="F17" s="1">
        <v>2.1800000000000002</v>
      </c>
      <c r="G17">
        <f t="shared" si="1"/>
        <v>16</v>
      </c>
      <c r="H17">
        <f t="shared" si="0"/>
        <v>16</v>
      </c>
      <c r="I17">
        <f>Registrants!F17</f>
        <v>2</v>
      </c>
    </row>
    <row r="18" spans="1:9">
      <c r="A18">
        <f>Registrants!A18</f>
        <v>17</v>
      </c>
      <c r="B18" s="9" t="str">
        <f>Registrants!B18</f>
        <v>Amanda Macadam</v>
      </c>
      <c r="C18" s="2">
        <f>Registrants!C18</f>
        <v>38</v>
      </c>
      <c r="D18" s="2" t="str">
        <f>Registrants!D18</f>
        <v>F</v>
      </c>
      <c r="F18" s="1">
        <v>1.8</v>
      </c>
      <c r="G18">
        <f t="shared" si="1"/>
        <v>25</v>
      </c>
      <c r="H18">
        <f t="shared" si="0"/>
        <v>25</v>
      </c>
      <c r="I18">
        <f>Registrants!F18</f>
        <v>2</v>
      </c>
    </row>
    <row r="19" spans="1:9">
      <c r="A19">
        <f>Registrants!A19</f>
        <v>18</v>
      </c>
      <c r="B19" s="9" t="str">
        <f>Registrants!B19</f>
        <v>Vanessa Gundersen</v>
      </c>
      <c r="C19" s="2">
        <f>Registrants!C19</f>
        <v>44</v>
      </c>
      <c r="D19" s="2" t="str">
        <f>Registrants!D19</f>
        <v>F</v>
      </c>
      <c r="F19" s="1">
        <v>2.17</v>
      </c>
      <c r="G19">
        <f t="shared" si="1"/>
        <v>17</v>
      </c>
      <c r="H19">
        <f t="shared" si="0"/>
        <v>17</v>
      </c>
      <c r="I19">
        <f>Registrants!F19</f>
        <v>2</v>
      </c>
    </row>
    <row r="20" spans="1:9">
      <c r="A20">
        <f>Registrants!A20</f>
        <v>19</v>
      </c>
      <c r="B20" s="9" t="str">
        <f>Registrants!B20</f>
        <v>Barbara Casey</v>
      </c>
      <c r="C20" s="2">
        <f>Registrants!C20</f>
        <v>74</v>
      </c>
      <c r="D20" s="2" t="str">
        <f>Registrants!D20</f>
        <v>F</v>
      </c>
      <c r="F20" s="1">
        <v>0.63</v>
      </c>
      <c r="G20">
        <f t="shared" si="1"/>
        <v>49</v>
      </c>
      <c r="H20">
        <f t="shared" si="0"/>
        <v>49</v>
      </c>
      <c r="I20">
        <f>Registrants!F20</f>
        <v>2</v>
      </c>
    </row>
    <row r="21" spans="1:9">
      <c r="A21">
        <f>Registrants!A21</f>
        <v>20</v>
      </c>
      <c r="B21" s="9" t="str">
        <f>Registrants!B21</f>
        <v>David Bowen</v>
      </c>
      <c r="C21" s="2">
        <f>Registrants!C21</f>
        <v>76</v>
      </c>
      <c r="D21" s="2" t="str">
        <f>Registrants!D21</f>
        <v>M</v>
      </c>
      <c r="F21" s="1">
        <v>1.1000000000000001</v>
      </c>
      <c r="G21">
        <f t="shared" si="1"/>
        <v>47</v>
      </c>
      <c r="H21">
        <f t="shared" si="0"/>
        <v>47</v>
      </c>
      <c r="I21">
        <f>Registrants!F21</f>
        <v>2</v>
      </c>
    </row>
    <row r="22" spans="1:9">
      <c r="A22">
        <f>Registrants!A22</f>
        <v>21</v>
      </c>
      <c r="B22" s="9" t="str">
        <f>Registrants!B22</f>
        <v>Kaz Hall</v>
      </c>
      <c r="C22" s="2">
        <f>Registrants!C22</f>
        <v>47</v>
      </c>
      <c r="D22" s="2" t="str">
        <f>Registrants!D22</f>
        <v>F</v>
      </c>
      <c r="F22" s="1">
        <v>2.13</v>
      </c>
      <c r="G22">
        <f t="shared" si="1"/>
        <v>19</v>
      </c>
      <c r="H22">
        <f t="shared" si="0"/>
        <v>19</v>
      </c>
      <c r="I22">
        <f>Registrants!F22</f>
        <v>3</v>
      </c>
    </row>
    <row r="23" spans="1:9">
      <c r="A23">
        <f>Registrants!A23</f>
        <v>22</v>
      </c>
      <c r="B23" s="9" t="str">
        <f>Registrants!B23</f>
        <v>George Erskine</v>
      </c>
      <c r="C23" s="2">
        <f>Registrants!C23</f>
        <v>52</v>
      </c>
      <c r="D23" s="2" t="str">
        <f>Registrants!D23</f>
        <v>M</v>
      </c>
      <c r="F23" s="1">
        <v>1.67</v>
      </c>
      <c r="G23">
        <f t="shared" si="1"/>
        <v>32</v>
      </c>
      <c r="H23">
        <f t="shared" si="0"/>
        <v>32</v>
      </c>
      <c r="I23">
        <f>Registrants!F23</f>
        <v>3</v>
      </c>
    </row>
    <row r="24" spans="1:9">
      <c r="A24">
        <f>Registrants!A24</f>
        <v>23</v>
      </c>
      <c r="B24" s="9" t="str">
        <f>Registrants!B24</f>
        <v>Mark Mayall</v>
      </c>
      <c r="C24" s="2">
        <f>Registrants!C24</f>
        <v>54</v>
      </c>
      <c r="D24" s="2" t="str">
        <f>Registrants!D24</f>
        <v>M</v>
      </c>
      <c r="F24" s="1">
        <v>2.4</v>
      </c>
      <c r="G24">
        <f t="shared" si="1"/>
        <v>12</v>
      </c>
      <c r="H24">
        <f t="shared" si="0"/>
        <v>12</v>
      </c>
      <c r="I24">
        <f>Registrants!F24</f>
        <v>3</v>
      </c>
    </row>
    <row r="25" spans="1:9">
      <c r="A25">
        <f>Registrants!A25</f>
        <v>24</v>
      </c>
      <c r="B25" s="9" t="str">
        <f>Registrants!B25</f>
        <v>Lisa Sheridan</v>
      </c>
      <c r="C25" s="2">
        <f>Registrants!C25</f>
        <v>45</v>
      </c>
      <c r="D25" s="2" t="str">
        <f>Registrants!D25</f>
        <v>F</v>
      </c>
      <c r="F25" s="1">
        <v>1.7</v>
      </c>
      <c r="G25">
        <f t="shared" si="1"/>
        <v>30</v>
      </c>
      <c r="H25">
        <f t="shared" si="0"/>
        <v>30</v>
      </c>
      <c r="I25">
        <f>Registrants!F25</f>
        <v>3</v>
      </c>
    </row>
    <row r="26" spans="1:9">
      <c r="A26">
        <f>Registrants!A26</f>
        <v>25</v>
      </c>
      <c r="B26" s="9" t="str">
        <f>Registrants!B26</f>
        <v>Chad Rosner</v>
      </c>
      <c r="C26" s="2">
        <f>Registrants!C26</f>
        <v>43</v>
      </c>
      <c r="D26" s="2" t="str">
        <f>Registrants!D26</f>
        <v>M</v>
      </c>
      <c r="F26" s="1">
        <v>2.88</v>
      </c>
      <c r="G26">
        <f t="shared" si="1"/>
        <v>1</v>
      </c>
      <c r="H26">
        <f t="shared" si="0"/>
        <v>1</v>
      </c>
      <c r="I26">
        <f>Registrants!F26</f>
        <v>3</v>
      </c>
    </row>
    <row r="27" spans="1:9">
      <c r="A27">
        <f>Registrants!A27</f>
        <v>26</v>
      </c>
      <c r="B27" s="9" t="str">
        <f>Registrants!B27</f>
        <v>Morgan Lazenby</v>
      </c>
      <c r="C27" s="2">
        <f>Registrants!C27</f>
        <v>36</v>
      </c>
      <c r="D27" s="2" t="str">
        <f>Registrants!D27</f>
        <v>F</v>
      </c>
      <c r="F27" s="1">
        <v>1.59</v>
      </c>
      <c r="G27">
        <f t="shared" si="1"/>
        <v>34</v>
      </c>
      <c r="H27">
        <f t="shared" si="0"/>
        <v>34</v>
      </c>
      <c r="I27">
        <f>Registrants!F27</f>
        <v>3</v>
      </c>
    </row>
    <row r="28" spans="1:9">
      <c r="A28">
        <f>Registrants!A28</f>
        <v>27</v>
      </c>
      <c r="B28" s="15" t="str">
        <f>Registrants!B28</f>
        <v>Manjula K</v>
      </c>
      <c r="C28" s="16">
        <f>Registrants!C28</f>
        <v>0</v>
      </c>
      <c r="D28" s="16">
        <f>Registrants!D28</f>
        <v>0</v>
      </c>
      <c r="E28" s="14"/>
      <c r="F28" s="14"/>
      <c r="G28" t="e">
        <f t="shared" si="1"/>
        <v>#N/A</v>
      </c>
      <c r="H28" t="e">
        <f t="shared" si="0"/>
        <v>#N/A</v>
      </c>
      <c r="I28">
        <f>Registrants!F28</f>
        <v>3</v>
      </c>
    </row>
    <row r="29" spans="1:9">
      <c r="A29">
        <f>Registrants!A29</f>
        <v>28</v>
      </c>
      <c r="B29" s="9" t="str">
        <f>Registrants!B29</f>
        <v>Chris Glaser</v>
      </c>
      <c r="C29" s="2">
        <f>Registrants!C29</f>
        <v>74</v>
      </c>
      <c r="D29" s="2" t="str">
        <f>Registrants!D29</f>
        <v>M</v>
      </c>
      <c r="F29" s="1">
        <v>1.41</v>
      </c>
      <c r="G29">
        <f t="shared" si="1"/>
        <v>43</v>
      </c>
      <c r="H29">
        <f t="shared" si="0"/>
        <v>43</v>
      </c>
      <c r="I29">
        <f>Registrants!F29</f>
        <v>3</v>
      </c>
    </row>
    <row r="30" spans="1:9">
      <c r="A30">
        <f>Registrants!A30</f>
        <v>29</v>
      </c>
      <c r="B30" s="9" t="str">
        <f>Registrants!B30</f>
        <v>Kevin Keane</v>
      </c>
      <c r="C30" s="2">
        <f>Registrants!C30</f>
        <v>67</v>
      </c>
      <c r="D30" s="2" t="str">
        <f>Registrants!D30</f>
        <v>M</v>
      </c>
      <c r="F30" s="1">
        <v>1.49</v>
      </c>
      <c r="G30">
        <f t="shared" si="1"/>
        <v>37</v>
      </c>
      <c r="H30">
        <f t="shared" si="0"/>
        <v>37</v>
      </c>
      <c r="I30">
        <f>Registrants!F30</f>
        <v>3</v>
      </c>
    </row>
    <row r="31" spans="1:9">
      <c r="A31">
        <f>Registrants!A31</f>
        <v>30</v>
      </c>
      <c r="B31" s="15" t="str">
        <f>Registrants!B31</f>
        <v>Stephanie Romano</v>
      </c>
      <c r="C31" s="16">
        <f>Registrants!C31</f>
        <v>62</v>
      </c>
      <c r="D31" s="16" t="str">
        <f>Registrants!D31</f>
        <v>F</v>
      </c>
      <c r="E31" s="14"/>
      <c r="F31" s="14"/>
      <c r="G31" t="e">
        <f t="shared" si="1"/>
        <v>#N/A</v>
      </c>
      <c r="H31" t="e">
        <f t="shared" si="0"/>
        <v>#N/A</v>
      </c>
      <c r="I31">
        <f>Registrants!F31</f>
        <v>3</v>
      </c>
    </row>
    <row r="32" spans="1:9">
      <c r="A32">
        <f>Registrants!A32</f>
        <v>31</v>
      </c>
      <c r="B32" s="9" t="str">
        <f>Registrants!B32</f>
        <v>Bernadette Farrell</v>
      </c>
      <c r="C32" s="2">
        <f>Registrants!C32</f>
        <v>62</v>
      </c>
      <c r="D32" s="2" t="str">
        <f>Registrants!D32</f>
        <v>F</v>
      </c>
      <c r="F32" s="1">
        <v>1.36</v>
      </c>
      <c r="G32">
        <f t="shared" si="1"/>
        <v>45</v>
      </c>
      <c r="H32">
        <f t="shared" si="0"/>
        <v>45</v>
      </c>
      <c r="I32">
        <f>Registrants!F32</f>
        <v>4</v>
      </c>
    </row>
    <row r="33" spans="1:9">
      <c r="A33">
        <f>Registrants!A33</f>
        <v>32</v>
      </c>
      <c r="B33" s="9" t="str">
        <f>Registrants!B33</f>
        <v>Julie Giordano</v>
      </c>
      <c r="C33" s="2">
        <f>Registrants!C33</f>
        <v>44</v>
      </c>
      <c r="D33" s="2" t="str">
        <f>Registrants!D33</f>
        <v>F</v>
      </c>
      <c r="F33" s="1">
        <v>1.54</v>
      </c>
      <c r="G33">
        <f t="shared" si="1"/>
        <v>35</v>
      </c>
      <c r="H33">
        <f t="shared" si="0"/>
        <v>35</v>
      </c>
      <c r="I33">
        <f>Registrants!F33</f>
        <v>4</v>
      </c>
    </row>
    <row r="34" spans="1:9">
      <c r="A34">
        <f>Registrants!A34</f>
        <v>33</v>
      </c>
      <c r="B34" s="9" t="str">
        <f>Registrants!B34</f>
        <v>Meredith Mangan</v>
      </c>
      <c r="C34" s="2">
        <f>Registrants!C34</f>
        <v>57</v>
      </c>
      <c r="D34" s="2" t="str">
        <f>Registrants!D34</f>
        <v>F</v>
      </c>
      <c r="F34" s="1">
        <v>1.74</v>
      </c>
      <c r="G34">
        <f t="shared" si="1"/>
        <v>28</v>
      </c>
      <c r="H34">
        <f t="shared" si="0"/>
        <v>28</v>
      </c>
      <c r="I34">
        <f>Registrants!F34</f>
        <v>4</v>
      </c>
    </row>
    <row r="35" spans="1:9">
      <c r="A35">
        <f>Registrants!A35</f>
        <v>34</v>
      </c>
      <c r="B35" s="9" t="str">
        <f>Registrants!B35</f>
        <v>Jarrod Moon</v>
      </c>
      <c r="C35" s="2">
        <f>Registrants!C35</f>
        <v>45</v>
      </c>
      <c r="D35" s="2" t="str">
        <f>Registrants!D35</f>
        <v>M</v>
      </c>
      <c r="F35" s="1">
        <v>2.4</v>
      </c>
      <c r="G35">
        <f t="shared" si="1"/>
        <v>12</v>
      </c>
      <c r="H35">
        <f t="shared" si="0"/>
        <v>12</v>
      </c>
      <c r="I35">
        <f>Registrants!F35</f>
        <v>4</v>
      </c>
    </row>
    <row r="36" spans="1:9">
      <c r="A36">
        <f>Registrants!A36</f>
        <v>35</v>
      </c>
      <c r="B36" s="9" t="str">
        <f>Registrants!B36</f>
        <v>Virginia Rowe</v>
      </c>
      <c r="C36" s="2">
        <f>Registrants!C36</f>
        <v>59</v>
      </c>
      <c r="D36" s="2" t="str">
        <f>Registrants!D36</f>
        <v>F</v>
      </c>
      <c r="F36" s="1">
        <v>2.15</v>
      </c>
      <c r="G36">
        <f t="shared" si="1"/>
        <v>18</v>
      </c>
      <c r="H36">
        <f t="shared" si="0"/>
        <v>18</v>
      </c>
      <c r="I36">
        <f>Registrants!F36</f>
        <v>4</v>
      </c>
    </row>
    <row r="37" spans="1:9">
      <c r="A37">
        <f>Registrants!A37</f>
        <v>36</v>
      </c>
      <c r="B37" s="9" t="str">
        <f>Registrants!B37</f>
        <v>Laura Steele</v>
      </c>
      <c r="C37" s="2">
        <f>Registrants!C37</f>
        <v>33</v>
      </c>
      <c r="D37" s="2" t="str">
        <f>Registrants!D37</f>
        <v>F</v>
      </c>
      <c r="F37" s="1">
        <v>2.56</v>
      </c>
      <c r="G37">
        <f t="shared" si="1"/>
        <v>7</v>
      </c>
      <c r="H37">
        <f t="shared" si="0"/>
        <v>7</v>
      </c>
      <c r="I37">
        <f>Registrants!F37</f>
        <v>4</v>
      </c>
    </row>
    <row r="38" spans="1:9">
      <c r="A38">
        <f>Registrants!A38</f>
        <v>37</v>
      </c>
      <c r="B38" s="9" t="str">
        <f>Registrants!B38</f>
        <v>Matthew Quattrucci</v>
      </c>
      <c r="C38" s="2">
        <f>Registrants!C38</f>
        <v>32</v>
      </c>
      <c r="D38" s="2" t="str">
        <f>Registrants!D38</f>
        <v>M</v>
      </c>
      <c r="F38" s="1">
        <v>2.2599999999999998</v>
      </c>
      <c r="G38">
        <f t="shared" si="1"/>
        <v>15</v>
      </c>
      <c r="H38">
        <f t="shared" si="0"/>
        <v>15</v>
      </c>
      <c r="I38">
        <f>Registrants!F38</f>
        <v>4</v>
      </c>
    </row>
    <row r="39" spans="1:9">
      <c r="A39">
        <f>Registrants!A39</f>
        <v>38</v>
      </c>
      <c r="B39" s="9" t="str">
        <f>Registrants!B39</f>
        <v>Leslie Genova</v>
      </c>
      <c r="C39" s="2">
        <f>Registrants!C39</f>
        <v>52</v>
      </c>
      <c r="D39" s="2" t="str">
        <f>Registrants!D39</f>
        <v>F</v>
      </c>
      <c r="F39" s="1">
        <v>1.23</v>
      </c>
      <c r="G39">
        <f t="shared" si="1"/>
        <v>46</v>
      </c>
      <c r="H39">
        <f t="shared" si="0"/>
        <v>46</v>
      </c>
      <c r="I39">
        <f>Registrants!F39</f>
        <v>4</v>
      </c>
    </row>
    <row r="40" spans="1:9">
      <c r="A40">
        <f>Registrants!A40</f>
        <v>39</v>
      </c>
      <c r="B40" s="9" t="str">
        <f>Registrants!B40</f>
        <v>Erika Faulkenberry</v>
      </c>
      <c r="C40" s="2">
        <f>Registrants!C40</f>
        <v>46</v>
      </c>
      <c r="D40" s="2" t="str">
        <f>Registrants!D40</f>
        <v>F</v>
      </c>
      <c r="F40" s="1">
        <v>1.73</v>
      </c>
      <c r="G40">
        <f t="shared" si="1"/>
        <v>29</v>
      </c>
      <c r="H40">
        <f t="shared" si="0"/>
        <v>29</v>
      </c>
      <c r="I40">
        <f>Registrants!F40</f>
        <v>4</v>
      </c>
    </row>
    <row r="41" spans="1:9">
      <c r="A41">
        <f>Registrants!A41</f>
        <v>40</v>
      </c>
      <c r="B41" s="9" t="str">
        <f>Registrants!B41</f>
        <v>Alice Houlihan</v>
      </c>
      <c r="C41" s="2">
        <f>Registrants!C41</f>
        <v>67</v>
      </c>
      <c r="D41" s="2" t="str">
        <f>Registrants!D41</f>
        <v>F</v>
      </c>
      <c r="F41" s="1">
        <v>1.92</v>
      </c>
      <c r="G41">
        <f t="shared" si="1"/>
        <v>23</v>
      </c>
      <c r="H41">
        <f t="shared" si="0"/>
        <v>23</v>
      </c>
      <c r="I41">
        <f>Registrants!F41</f>
        <v>4</v>
      </c>
    </row>
    <row r="42" spans="1:9">
      <c r="A42">
        <f>Registrants!A42</f>
        <v>41</v>
      </c>
      <c r="B42" s="9" t="str">
        <f>Registrants!B42</f>
        <v>Dennis Moriconi III</v>
      </c>
      <c r="C42" s="2">
        <f>Registrants!C42</f>
        <v>37</v>
      </c>
      <c r="D42" s="2" t="str">
        <f>Registrants!D42</f>
        <v>M</v>
      </c>
      <c r="F42" s="1">
        <v>1.8</v>
      </c>
      <c r="G42">
        <f t="shared" si="1"/>
        <v>25</v>
      </c>
      <c r="H42">
        <f t="shared" si="0"/>
        <v>25</v>
      </c>
      <c r="I42">
        <f>Registrants!F42</f>
        <v>5</v>
      </c>
    </row>
    <row r="43" spans="1:9">
      <c r="A43">
        <f>Registrants!A43</f>
        <v>42</v>
      </c>
      <c r="B43" s="9" t="str">
        <f>Registrants!B43</f>
        <v>Janet Wallace</v>
      </c>
      <c r="C43" s="2">
        <f>Registrants!C43</f>
        <v>59</v>
      </c>
      <c r="D43" s="2" t="str">
        <f>Registrants!D43</f>
        <v>F</v>
      </c>
      <c r="F43" s="1">
        <v>1.48</v>
      </c>
      <c r="G43">
        <f t="shared" si="1"/>
        <v>39</v>
      </c>
      <c r="H43">
        <f t="shared" si="0"/>
        <v>39</v>
      </c>
      <c r="I43">
        <f>Registrants!F43</f>
        <v>5</v>
      </c>
    </row>
    <row r="44" spans="1:9">
      <c r="A44">
        <f>Registrants!A44</f>
        <v>43</v>
      </c>
      <c r="B44" s="9" t="str">
        <f>Registrants!B44</f>
        <v>Stephanie Mann</v>
      </c>
      <c r="C44" s="2">
        <f>Registrants!C44</f>
        <v>51</v>
      </c>
      <c r="D44" s="2" t="str">
        <f>Registrants!D44</f>
        <v>F</v>
      </c>
      <c r="F44" s="1"/>
      <c r="G44" t="e">
        <f t="shared" si="1"/>
        <v>#N/A</v>
      </c>
      <c r="H44" t="e">
        <f t="shared" si="0"/>
        <v>#N/A</v>
      </c>
      <c r="I44">
        <f>Registrants!F44</f>
        <v>5</v>
      </c>
    </row>
    <row r="45" spans="1:9">
      <c r="A45">
        <f>Registrants!A45</f>
        <v>44</v>
      </c>
      <c r="B45" s="9" t="str">
        <f>Registrants!B45</f>
        <v>Carol Hilbinger</v>
      </c>
      <c r="C45" s="2">
        <f>Registrants!C45</f>
        <v>58</v>
      </c>
      <c r="D45" s="2" t="str">
        <f>Registrants!D45</f>
        <v>F</v>
      </c>
      <c r="F45" s="1">
        <v>1.43</v>
      </c>
      <c r="G45">
        <f t="shared" si="1"/>
        <v>41</v>
      </c>
      <c r="H45">
        <f t="shared" si="0"/>
        <v>41</v>
      </c>
      <c r="I45">
        <f>Registrants!F45</f>
        <v>5</v>
      </c>
    </row>
    <row r="46" spans="1:9">
      <c r="A46">
        <f>Registrants!A46</f>
        <v>45</v>
      </c>
      <c r="B46" s="9" t="str">
        <f>Registrants!B46</f>
        <v>James Horne</v>
      </c>
      <c r="C46" s="2">
        <f>Registrants!C46</f>
        <v>67</v>
      </c>
      <c r="D46" s="2" t="str">
        <f>Registrants!D46</f>
        <v>M</v>
      </c>
      <c r="F46" s="1">
        <v>2.06</v>
      </c>
      <c r="G46">
        <f t="shared" si="1"/>
        <v>20</v>
      </c>
      <c r="H46">
        <f t="shared" si="0"/>
        <v>20</v>
      </c>
      <c r="I46">
        <f>Registrants!F46</f>
        <v>5</v>
      </c>
    </row>
    <row r="47" spans="1:9">
      <c r="A47">
        <f>Registrants!A47</f>
        <v>46</v>
      </c>
      <c r="B47" s="9" t="str">
        <f>Registrants!B47</f>
        <v>Jessica Horne</v>
      </c>
      <c r="C47" s="2">
        <f>Registrants!C47</f>
        <v>30</v>
      </c>
      <c r="D47" s="2" t="str">
        <f>Registrants!D47</f>
        <v>F</v>
      </c>
      <c r="F47" s="1">
        <v>1.75</v>
      </c>
      <c r="G47">
        <f t="shared" si="1"/>
        <v>27</v>
      </c>
      <c r="H47">
        <f t="shared" si="0"/>
        <v>27</v>
      </c>
      <c r="I47">
        <f>Registrants!F47</f>
        <v>5</v>
      </c>
    </row>
    <row r="48" spans="1:9">
      <c r="A48">
        <f>Registrants!A48</f>
        <v>47</v>
      </c>
      <c r="B48" s="9" t="str">
        <f>Registrants!B48</f>
        <v>Jeffrey Bucko</v>
      </c>
      <c r="C48" s="2">
        <v>23</v>
      </c>
      <c r="D48" s="2" t="s">
        <v>11</v>
      </c>
      <c r="F48" s="1">
        <v>2.04</v>
      </c>
      <c r="G48">
        <f t="shared" si="1"/>
        <v>21</v>
      </c>
      <c r="H48">
        <f t="shared" si="0"/>
        <v>21</v>
      </c>
      <c r="I48">
        <f>Registrants!F48</f>
        <v>5</v>
      </c>
    </row>
    <row r="49" spans="1:9">
      <c r="A49">
        <f>Registrants!A49</f>
        <v>48</v>
      </c>
      <c r="B49" s="9" t="str">
        <f>Registrants!B49</f>
        <v>Crystal Rowell</v>
      </c>
      <c r="C49" s="2">
        <f>Registrants!C55</f>
        <v>31</v>
      </c>
      <c r="D49" s="2" t="s">
        <v>8</v>
      </c>
      <c r="F49" s="1">
        <v>2.04</v>
      </c>
      <c r="G49">
        <f t="shared" si="1"/>
        <v>21</v>
      </c>
      <c r="H49">
        <f t="shared" si="0"/>
        <v>21</v>
      </c>
      <c r="I49">
        <f>Registrants!F49</f>
        <v>5</v>
      </c>
    </row>
    <row r="50" spans="1:9">
      <c r="A50">
        <f>Registrants!A50</f>
        <v>49</v>
      </c>
      <c r="B50" s="9" t="str">
        <f>Registrants!B50</f>
        <v>Timothy Savidge</v>
      </c>
      <c r="C50" s="2">
        <f>Registrants!C56</f>
        <v>36</v>
      </c>
      <c r="D50" s="2" t="str">
        <f>Registrants!D50</f>
        <v>M</v>
      </c>
      <c r="F50" s="1">
        <v>2.44</v>
      </c>
      <c r="G50">
        <f t="shared" si="1"/>
        <v>11</v>
      </c>
      <c r="H50">
        <f t="shared" si="0"/>
        <v>11</v>
      </c>
      <c r="I50">
        <f>Registrants!F50</f>
        <v>5</v>
      </c>
    </row>
    <row r="51" spans="1:9">
      <c r="A51">
        <f>Registrants!A51</f>
        <v>50</v>
      </c>
      <c r="B51" s="9">
        <f>Registrants!B51</f>
        <v>0</v>
      </c>
      <c r="C51" s="2">
        <f>Registrants!C57</f>
        <v>0</v>
      </c>
      <c r="D51" s="2">
        <f>Registrants!D51</f>
        <v>0</v>
      </c>
      <c r="F51" s="1"/>
      <c r="G51" t="e">
        <f t="shared" si="1"/>
        <v>#N/A</v>
      </c>
      <c r="H51" t="e">
        <f t="shared" si="0"/>
        <v>#N/A</v>
      </c>
      <c r="I51">
        <f>Registrants!F51</f>
        <v>5</v>
      </c>
    </row>
    <row r="52" spans="1:9">
      <c r="A52" t="str">
        <f>Registrants!A52</f>
        <v>TM1</v>
      </c>
      <c r="B52" s="9" t="str">
        <f>Registrants!B52</f>
        <v>Team Barylick</v>
      </c>
      <c r="C52" s="2">
        <f>Registrants!C48</f>
        <v>23</v>
      </c>
      <c r="D52" s="2" t="str">
        <f>Registrants!D48</f>
        <v>M</v>
      </c>
      <c r="F52" s="1">
        <v>2.5</v>
      </c>
      <c r="G52">
        <f t="shared" si="1"/>
        <v>9</v>
      </c>
      <c r="H52">
        <f t="shared" si="0"/>
        <v>9</v>
      </c>
      <c r="I52">
        <f>Registrants!F52</f>
        <v>6</v>
      </c>
    </row>
    <row r="53" spans="1:9">
      <c r="A53" t="str">
        <f>Registrants!A53</f>
        <v>TM2</v>
      </c>
      <c r="B53" s="9" t="str">
        <f>Registrants!B53</f>
        <v>Team Morales</v>
      </c>
      <c r="C53" s="2">
        <f>Registrants!C49</f>
        <v>38</v>
      </c>
      <c r="D53" s="2" t="str">
        <f>Registrants!D49</f>
        <v>F</v>
      </c>
      <c r="F53" s="1">
        <v>2.7</v>
      </c>
      <c r="G53">
        <f t="shared" si="1"/>
        <v>4</v>
      </c>
      <c r="H53">
        <f t="shared" si="0"/>
        <v>4</v>
      </c>
      <c r="I53">
        <f>Registrants!F53</f>
        <v>6</v>
      </c>
    </row>
    <row r="54" spans="1:9">
      <c r="A54" t="str">
        <f>Registrants!A54</f>
        <v>TM3</v>
      </c>
      <c r="B54" s="9" t="str">
        <f>Registrants!B54</f>
        <v>Team Guerriero</v>
      </c>
      <c r="C54" s="2" t="e">
        <f>Registrants!#REF!</f>
        <v>#REF!</v>
      </c>
      <c r="D54" s="2">
        <f>Registrants!D54</f>
        <v>0</v>
      </c>
      <c r="F54" s="1">
        <v>1.67</v>
      </c>
      <c r="G54">
        <f t="shared" si="1"/>
        <v>32</v>
      </c>
      <c r="H54">
        <f t="shared" si="0"/>
        <v>32</v>
      </c>
      <c r="I54">
        <f>Registrants!F54</f>
        <v>6</v>
      </c>
    </row>
    <row r="55" spans="1:9">
      <c r="A55">
        <f>Registrants!A55</f>
        <v>51</v>
      </c>
      <c r="B55" s="9" t="str">
        <f>Registrants!B55</f>
        <v>Katie Hammond</v>
      </c>
      <c r="C55" s="2">
        <v>31</v>
      </c>
      <c r="D55" s="2" t="str">
        <f>Registrants!D55</f>
        <v>F</v>
      </c>
      <c r="F55" s="1">
        <v>2.2999999999999998</v>
      </c>
      <c r="G55">
        <f t="shared" si="1"/>
        <v>14</v>
      </c>
      <c r="H55">
        <f t="shared" si="0"/>
        <v>14</v>
      </c>
      <c r="I55">
        <f>Registrants!F55</f>
        <v>6</v>
      </c>
    </row>
    <row r="56" spans="1:9">
      <c r="A56">
        <v>52</v>
      </c>
      <c r="B56" s="9" t="str">
        <f>Registrants!B56</f>
        <v>Julie Savage</v>
      </c>
      <c r="C56" s="2">
        <v>36</v>
      </c>
      <c r="D56" s="2" t="str">
        <f>Registrants!D56</f>
        <v>F</v>
      </c>
      <c r="F56" s="1">
        <v>2.52</v>
      </c>
      <c r="G56">
        <f t="shared" si="1"/>
        <v>8</v>
      </c>
      <c r="H56">
        <f t="shared" si="0"/>
        <v>8</v>
      </c>
      <c r="I56">
        <f>Registrants!F56</f>
        <v>6</v>
      </c>
    </row>
    <row r="57" spans="1:9">
      <c r="B57" s="9">
        <f>Registrants!B61</f>
        <v>0</v>
      </c>
      <c r="C57" s="2" t="e">
        <f>Registrants!#REF!</f>
        <v>#REF!</v>
      </c>
      <c r="D57" s="2">
        <f>Registrants!D57</f>
        <v>0</v>
      </c>
      <c r="F57" s="1"/>
      <c r="G57" t="e">
        <f t="shared" si="1"/>
        <v>#N/A</v>
      </c>
      <c r="H57" t="e">
        <f t="shared" si="0"/>
        <v>#N/A</v>
      </c>
      <c r="I57">
        <f>Registrants!F57</f>
        <v>6</v>
      </c>
    </row>
    <row r="58" spans="1:9">
      <c r="B58" s="9">
        <f>Registrants!B58</f>
        <v>0</v>
      </c>
      <c r="C58" s="2">
        <f>Registrants!C58</f>
        <v>0</v>
      </c>
      <c r="D58" s="2">
        <f>Registrants!D58</f>
        <v>0</v>
      </c>
      <c r="F58" s="1"/>
      <c r="G58" t="e">
        <f t="shared" si="1"/>
        <v>#N/A</v>
      </c>
      <c r="H58" t="e">
        <f t="shared" ref="H58:H80" si="2">G58</f>
        <v>#N/A</v>
      </c>
      <c r="I58">
        <f>Registrants!F58</f>
        <v>6</v>
      </c>
    </row>
    <row r="59" spans="1:9">
      <c r="B59" s="9">
        <f>Registrants!B59</f>
        <v>0</v>
      </c>
      <c r="C59" s="2">
        <f>Registrants!C59</f>
        <v>0</v>
      </c>
      <c r="D59" s="2">
        <f>Registrants!D59</f>
        <v>0</v>
      </c>
      <c r="F59" s="1"/>
      <c r="G59" t="e">
        <f t="shared" si="1"/>
        <v>#N/A</v>
      </c>
      <c r="H59" t="e">
        <f t="shared" si="2"/>
        <v>#N/A</v>
      </c>
      <c r="I59">
        <f>Registrants!F59</f>
        <v>6</v>
      </c>
    </row>
    <row r="60" spans="1:9">
      <c r="B60" s="9">
        <f>Registrants!B60</f>
        <v>0</v>
      </c>
      <c r="C60" s="2">
        <f>Registrants!C60</f>
        <v>0</v>
      </c>
      <c r="D60" s="2">
        <f>Registrants!D60</f>
        <v>0</v>
      </c>
      <c r="F60" s="1"/>
      <c r="G60" t="e">
        <f t="shared" si="1"/>
        <v>#N/A</v>
      </c>
      <c r="H60" t="e">
        <f t="shared" si="2"/>
        <v>#N/A</v>
      </c>
      <c r="I60">
        <f>Registrants!F60</f>
        <v>6</v>
      </c>
    </row>
    <row r="61" spans="1:9">
      <c r="B61" s="9">
        <f>Registrants!B61</f>
        <v>0</v>
      </c>
      <c r="C61" s="2">
        <f>Registrants!C61</f>
        <v>0</v>
      </c>
      <c r="D61" s="2">
        <f>Registrants!D61</f>
        <v>0</v>
      </c>
      <c r="F61" s="1"/>
      <c r="G61" t="e">
        <f t="shared" si="1"/>
        <v>#N/A</v>
      </c>
      <c r="H61" t="e">
        <f t="shared" si="2"/>
        <v>#N/A</v>
      </c>
      <c r="I61">
        <f>Registrants!F61</f>
        <v>6</v>
      </c>
    </row>
    <row r="62" spans="1:9">
      <c r="B62" s="9">
        <f>Registrants!B62</f>
        <v>0</v>
      </c>
      <c r="C62" s="2">
        <f>Registrants!C62</f>
        <v>0</v>
      </c>
      <c r="D62" s="2">
        <f>Registrants!D62</f>
        <v>0</v>
      </c>
      <c r="F62" s="1"/>
      <c r="G62" t="e">
        <f t="shared" si="1"/>
        <v>#N/A</v>
      </c>
      <c r="H62" t="e">
        <f t="shared" si="2"/>
        <v>#N/A</v>
      </c>
      <c r="I62">
        <f>Registrants!F62</f>
        <v>7</v>
      </c>
    </row>
    <row r="63" spans="1:9">
      <c r="B63" s="9">
        <f>Registrants!B63</f>
        <v>0</v>
      </c>
      <c r="C63" s="2">
        <f>Registrants!C63</f>
        <v>0</v>
      </c>
      <c r="D63" s="2">
        <f>Registrants!D63</f>
        <v>0</v>
      </c>
      <c r="F63" s="1"/>
      <c r="G63" t="e">
        <f t="shared" si="1"/>
        <v>#N/A</v>
      </c>
      <c r="H63" t="e">
        <f t="shared" si="2"/>
        <v>#N/A</v>
      </c>
      <c r="I63">
        <f>Registrants!F63</f>
        <v>7</v>
      </c>
    </row>
    <row r="64" spans="1:9">
      <c r="B64" s="9">
        <f>Registrants!B64</f>
        <v>0</v>
      </c>
      <c r="C64" s="2">
        <f>Registrants!C64</f>
        <v>0</v>
      </c>
      <c r="D64" s="2">
        <f>Registrants!D64</f>
        <v>0</v>
      </c>
      <c r="F64" s="1"/>
      <c r="G64" t="e">
        <f t="shared" si="1"/>
        <v>#N/A</v>
      </c>
      <c r="H64" t="e">
        <f t="shared" si="2"/>
        <v>#N/A</v>
      </c>
      <c r="I64">
        <f>Registrants!F64</f>
        <v>7</v>
      </c>
    </row>
    <row r="65" spans="2:9">
      <c r="B65" s="9">
        <f>Registrants!B65</f>
        <v>0</v>
      </c>
      <c r="C65" s="2">
        <f>Registrants!C65</f>
        <v>0</v>
      </c>
      <c r="D65" s="2">
        <f>Registrants!D65</f>
        <v>0</v>
      </c>
      <c r="F65" s="1"/>
      <c r="G65" t="e">
        <f t="shared" si="1"/>
        <v>#N/A</v>
      </c>
      <c r="H65" t="e">
        <f t="shared" si="2"/>
        <v>#N/A</v>
      </c>
      <c r="I65">
        <f>Registrants!F65</f>
        <v>7</v>
      </c>
    </row>
    <row r="66" spans="2:9">
      <c r="B66" s="9">
        <f>Registrants!B66</f>
        <v>0</v>
      </c>
      <c r="C66" s="2">
        <f>Registrants!C66</f>
        <v>0</v>
      </c>
      <c r="D66" s="2">
        <f>Registrants!D66</f>
        <v>0</v>
      </c>
      <c r="F66" s="1"/>
      <c r="G66" t="e">
        <f t="shared" si="1"/>
        <v>#N/A</v>
      </c>
      <c r="H66" t="e">
        <f t="shared" si="2"/>
        <v>#N/A</v>
      </c>
      <c r="I66">
        <f>Registrants!F66</f>
        <v>7</v>
      </c>
    </row>
    <row r="67" spans="2:9">
      <c r="B67" s="9">
        <f>Registrants!B67</f>
        <v>0</v>
      </c>
      <c r="C67" s="2">
        <f>Registrants!C67</f>
        <v>0</v>
      </c>
      <c r="D67" s="2">
        <f>Registrants!D67</f>
        <v>0</v>
      </c>
      <c r="F67" s="1"/>
      <c r="G67" t="e">
        <f t="shared" ref="G67:G80" si="3">_xlfn.RANK.EQ(F67,$F$2:$F$74,0)</f>
        <v>#N/A</v>
      </c>
      <c r="H67" t="e">
        <f t="shared" si="2"/>
        <v>#N/A</v>
      </c>
      <c r="I67">
        <f>Registrants!F67</f>
        <v>7</v>
      </c>
    </row>
    <row r="68" spans="2:9">
      <c r="B68" s="9">
        <f>Registrants!B68</f>
        <v>0</v>
      </c>
      <c r="C68" s="2">
        <f>Registrants!C68</f>
        <v>0</v>
      </c>
      <c r="D68" s="2">
        <f>Registrants!D68</f>
        <v>0</v>
      </c>
      <c r="F68" s="1"/>
      <c r="G68" t="e">
        <f t="shared" si="3"/>
        <v>#N/A</v>
      </c>
      <c r="H68" t="e">
        <f t="shared" si="2"/>
        <v>#N/A</v>
      </c>
      <c r="I68">
        <f>Registrants!F68</f>
        <v>7</v>
      </c>
    </row>
    <row r="69" spans="2:9">
      <c r="B69" s="9">
        <f>Registrants!B69</f>
        <v>0</v>
      </c>
      <c r="C69" s="2">
        <f>Registrants!C69</f>
        <v>0</v>
      </c>
      <c r="D69" s="2">
        <f>Registrants!D69</f>
        <v>0</v>
      </c>
      <c r="F69" s="1"/>
      <c r="G69" t="e">
        <f t="shared" si="3"/>
        <v>#N/A</v>
      </c>
      <c r="H69" t="e">
        <f t="shared" si="2"/>
        <v>#N/A</v>
      </c>
      <c r="I69">
        <f>Registrants!F69</f>
        <v>7</v>
      </c>
    </row>
    <row r="70" spans="2:9">
      <c r="B70" s="9">
        <f>Registrants!B70</f>
        <v>0</v>
      </c>
      <c r="C70" s="2">
        <f>Registrants!C70</f>
        <v>0</v>
      </c>
      <c r="D70" s="2">
        <f>Registrants!D70</f>
        <v>0</v>
      </c>
      <c r="F70" s="1"/>
      <c r="G70" t="e">
        <f t="shared" si="3"/>
        <v>#N/A</v>
      </c>
      <c r="H70" t="e">
        <f t="shared" si="2"/>
        <v>#N/A</v>
      </c>
      <c r="I70">
        <f>Registrants!F70</f>
        <v>7</v>
      </c>
    </row>
    <row r="71" spans="2:9">
      <c r="B71" s="9">
        <f>Registrants!B71</f>
        <v>0</v>
      </c>
      <c r="C71" s="2">
        <f>Registrants!C71</f>
        <v>0</v>
      </c>
      <c r="D71" s="2">
        <f>Registrants!D71</f>
        <v>0</v>
      </c>
      <c r="F71" s="1"/>
      <c r="G71" t="e">
        <f t="shared" si="3"/>
        <v>#N/A</v>
      </c>
      <c r="H71" t="e">
        <f t="shared" si="2"/>
        <v>#N/A</v>
      </c>
      <c r="I71">
        <f>Registrants!F71</f>
        <v>7</v>
      </c>
    </row>
    <row r="72" spans="2:9">
      <c r="B72" s="9">
        <f>Registrants!B72</f>
        <v>0</v>
      </c>
      <c r="C72" s="2">
        <f>Registrants!C72</f>
        <v>0</v>
      </c>
      <c r="D72" s="2">
        <f>Registrants!D72</f>
        <v>0</v>
      </c>
      <c r="F72" s="1"/>
      <c r="G72" t="e">
        <f t="shared" si="3"/>
        <v>#N/A</v>
      </c>
      <c r="H72" t="e">
        <f t="shared" si="2"/>
        <v>#N/A</v>
      </c>
      <c r="I72">
        <f>Registrants!F72</f>
        <v>8</v>
      </c>
    </row>
    <row r="73" spans="2:9">
      <c r="B73" s="9">
        <f>Registrants!B73</f>
        <v>0</v>
      </c>
      <c r="C73" s="2">
        <f>Registrants!C73</f>
        <v>0</v>
      </c>
      <c r="D73" s="2">
        <f>Registrants!D73</f>
        <v>0</v>
      </c>
      <c r="F73" s="1"/>
      <c r="G73" t="e">
        <f t="shared" si="3"/>
        <v>#N/A</v>
      </c>
      <c r="H73" t="e">
        <f t="shared" si="2"/>
        <v>#N/A</v>
      </c>
      <c r="I73">
        <f>Registrants!F73</f>
        <v>8</v>
      </c>
    </row>
    <row r="74" spans="2:9">
      <c r="B74" s="9">
        <f>Registrants!B74</f>
        <v>0</v>
      </c>
      <c r="C74" s="2">
        <f>Registrants!C74</f>
        <v>0</v>
      </c>
      <c r="D74" s="2">
        <f>Registrants!D74</f>
        <v>0</v>
      </c>
      <c r="F74" s="1"/>
      <c r="G74" t="e">
        <f t="shared" si="3"/>
        <v>#N/A</v>
      </c>
      <c r="H74" t="e">
        <f t="shared" si="2"/>
        <v>#N/A</v>
      </c>
      <c r="I74">
        <f>Registrants!F74</f>
        <v>8</v>
      </c>
    </row>
    <row r="75" spans="2:9">
      <c r="B75" s="9">
        <f>Registrants!B75</f>
        <v>0</v>
      </c>
      <c r="C75" s="2">
        <f>Registrants!C75</f>
        <v>0</v>
      </c>
      <c r="D75" s="2">
        <f>Registrants!D75</f>
        <v>0</v>
      </c>
      <c r="G75" t="e">
        <f t="shared" si="3"/>
        <v>#N/A</v>
      </c>
      <c r="H75" t="e">
        <f t="shared" si="2"/>
        <v>#N/A</v>
      </c>
      <c r="I75">
        <f>Registrants!F75</f>
        <v>8</v>
      </c>
    </row>
    <row r="76" spans="2:9">
      <c r="B76" s="9">
        <f>Registrants!B76</f>
        <v>0</v>
      </c>
      <c r="C76" s="2">
        <f>Registrants!C76</f>
        <v>0</v>
      </c>
      <c r="D76" s="2">
        <f>Registrants!D76</f>
        <v>0</v>
      </c>
      <c r="G76" t="e">
        <f t="shared" si="3"/>
        <v>#N/A</v>
      </c>
      <c r="H76" t="e">
        <f t="shared" si="2"/>
        <v>#N/A</v>
      </c>
      <c r="I76">
        <f>Registrants!F76</f>
        <v>8</v>
      </c>
    </row>
    <row r="77" spans="2:9">
      <c r="B77" s="9">
        <f>Registrants!B77</f>
        <v>0</v>
      </c>
      <c r="C77" s="2">
        <f>Registrants!C77</f>
        <v>0</v>
      </c>
      <c r="D77" s="2">
        <f>Registrants!D77</f>
        <v>0</v>
      </c>
      <c r="G77" t="e">
        <f t="shared" si="3"/>
        <v>#N/A</v>
      </c>
      <c r="H77" t="e">
        <f t="shared" si="2"/>
        <v>#N/A</v>
      </c>
      <c r="I77">
        <f>Registrants!F77</f>
        <v>8</v>
      </c>
    </row>
    <row r="78" spans="2:9">
      <c r="B78" s="9">
        <f>Registrants!B78</f>
        <v>0</v>
      </c>
      <c r="C78" s="2">
        <f>Registrants!C78</f>
        <v>0</v>
      </c>
      <c r="D78" s="2">
        <f>Registrants!D78</f>
        <v>0</v>
      </c>
      <c r="G78" t="e">
        <f t="shared" si="3"/>
        <v>#N/A</v>
      </c>
      <c r="H78" t="e">
        <f t="shared" si="2"/>
        <v>#N/A</v>
      </c>
      <c r="I78">
        <f>Registrants!F78</f>
        <v>8</v>
      </c>
    </row>
    <row r="79" spans="2:9">
      <c r="B79" s="9">
        <f>Registrants!B79</f>
        <v>0</v>
      </c>
      <c r="C79" s="2">
        <f>Registrants!C79</f>
        <v>0</v>
      </c>
      <c r="D79" s="2">
        <f>Registrants!D79</f>
        <v>0</v>
      </c>
      <c r="G79" t="e">
        <f t="shared" si="3"/>
        <v>#N/A</v>
      </c>
      <c r="H79" t="e">
        <f t="shared" si="2"/>
        <v>#N/A</v>
      </c>
      <c r="I79">
        <f>Registrants!F79</f>
        <v>8</v>
      </c>
    </row>
    <row r="80" spans="2:9">
      <c r="B80" s="9">
        <f>Registrants!B80</f>
        <v>0</v>
      </c>
      <c r="C80" s="2">
        <f>Registrants!C80</f>
        <v>0</v>
      </c>
      <c r="D80" s="2">
        <f>Registrants!D80</f>
        <v>0</v>
      </c>
      <c r="G80" t="e">
        <f t="shared" si="3"/>
        <v>#N/A</v>
      </c>
      <c r="H80" t="e">
        <f t="shared" si="2"/>
        <v>#N/A</v>
      </c>
      <c r="I80">
        <f>Registrants!F80</f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80"/>
  <sheetViews>
    <sheetView tabSelected="1" zoomScale="80" zoomScaleNormal="80" workbookViewId="0">
      <pane ySplit="1" topLeftCell="A2" activePane="bottomLeft" state="frozen"/>
      <selection pane="bottomLeft" activeCell="A2" sqref="A2"/>
    </sheetView>
  </sheetViews>
  <sheetFormatPr defaultRowHeight="14.45"/>
  <cols>
    <col min="1" max="1" width="23.140625" customWidth="1"/>
    <col min="4" max="4" width="1.7109375" customWidth="1"/>
    <col min="5" max="5" width="19.85546875" bestFit="1" customWidth="1"/>
    <col min="6" max="6" width="18.85546875" bestFit="1" customWidth="1"/>
    <col min="7" max="7" width="18" bestFit="1" customWidth="1"/>
    <col min="8" max="8" width="1.7109375" customWidth="1"/>
    <col min="9" max="9" width="18.5703125" customWidth="1"/>
    <col min="10" max="10" width="12.140625" style="6" bestFit="1" customWidth="1"/>
    <col min="11" max="11" width="1.7109375" customWidth="1"/>
    <col min="12" max="12" width="12.140625" style="4" customWidth="1"/>
    <col min="13" max="13" width="16.5703125" style="8" bestFit="1" customWidth="1"/>
    <col min="14" max="14" width="12.140625" style="8" customWidth="1"/>
    <col min="15" max="15" width="1.7109375" customWidth="1"/>
    <col min="16" max="16" width="12.140625" style="7" customWidth="1"/>
    <col min="17" max="17" width="12.140625" style="5" customWidth="1"/>
  </cols>
  <sheetData>
    <row r="1" spans="1:18">
      <c r="A1" t="str">
        <f>Registrants!B1</f>
        <v>Participant name</v>
      </c>
      <c r="B1" t="str">
        <f>Registrants!C1</f>
        <v>Age</v>
      </c>
      <c r="C1" t="str">
        <f>Registrants!D1</f>
        <v>Gender</v>
      </c>
      <c r="E1" t="s">
        <v>86</v>
      </c>
      <c r="F1" t="s">
        <v>87</v>
      </c>
      <c r="G1" t="s">
        <v>88</v>
      </c>
      <c r="I1" t="s">
        <v>89</v>
      </c>
      <c r="J1" s="6" t="s">
        <v>90</v>
      </c>
      <c r="L1" s="4" t="s">
        <v>91</v>
      </c>
      <c r="M1" s="8" t="s">
        <v>92</v>
      </c>
      <c r="N1" s="8" t="s">
        <v>93</v>
      </c>
      <c r="P1" s="7" t="s">
        <v>94</v>
      </c>
      <c r="Q1" s="5" t="s">
        <v>95</v>
      </c>
      <c r="R1" t="s">
        <v>5</v>
      </c>
    </row>
    <row r="2" spans="1:18">
      <c r="A2" t="str">
        <f>Registrants!B28</f>
        <v>Manjula K</v>
      </c>
      <c r="B2">
        <f>Registrants!C28</f>
        <v>0</v>
      </c>
      <c r="C2">
        <f>Registrants!D28</f>
        <v>0</v>
      </c>
      <c r="E2">
        <f>Swim!J28</f>
        <v>50</v>
      </c>
      <c r="F2" t="e">
        <f>Bike!H28</f>
        <v>#N/A</v>
      </c>
      <c r="G2" t="e">
        <f>Run!H28</f>
        <v>#N/A</v>
      </c>
      <c r="I2" t="e">
        <f>SUM(E2:G2)</f>
        <v>#N/A</v>
      </c>
      <c r="J2" s="6" t="e">
        <f>_xlfn.RANK.EQ(I2,$I$2:$I$89,1)</f>
        <v>#N/A</v>
      </c>
      <c r="L2" s="7">
        <f>Swim!G28</f>
        <v>0</v>
      </c>
      <c r="M2" s="8">
        <f>Bike!F28</f>
        <v>0</v>
      </c>
      <c r="N2" s="8">
        <f>Run!F28</f>
        <v>0</v>
      </c>
      <c r="P2" s="7">
        <f>SUM(L2:N2)</f>
        <v>0</v>
      </c>
      <c r="Q2" s="5">
        <f>_xlfn.RANK.EQ(P2,$P$2:$P$80,0)</f>
        <v>50</v>
      </c>
      <c r="R2">
        <f>Registrants!F28</f>
        <v>3</v>
      </c>
    </row>
    <row r="3" spans="1:18">
      <c r="A3" t="str">
        <f>Registrants!B55</f>
        <v>Katie Hammond</v>
      </c>
      <c r="B3">
        <f>Registrants!C57</f>
        <v>0</v>
      </c>
      <c r="C3">
        <f>Registrants!D51</f>
        <v>0</v>
      </c>
      <c r="E3">
        <f>Swim!J51</f>
        <v>50</v>
      </c>
      <c r="F3" t="e">
        <f>Bike!H51</f>
        <v>#N/A</v>
      </c>
      <c r="G3" t="e">
        <f>Run!H51</f>
        <v>#N/A</v>
      </c>
      <c r="I3" t="e">
        <f>SUM(E3:G3)</f>
        <v>#N/A</v>
      </c>
      <c r="J3" s="6" t="e">
        <f>_xlfn.RANK.EQ(I3,$I$2:$I$89,1)</f>
        <v>#N/A</v>
      </c>
      <c r="L3" s="7">
        <f>Swim!G51</f>
        <v>0</v>
      </c>
      <c r="M3" s="8">
        <f>Bike!F51</f>
        <v>0</v>
      </c>
      <c r="N3" s="8">
        <f>Run!F51</f>
        <v>0</v>
      </c>
      <c r="P3" s="7">
        <f>SUM(L3:N3)</f>
        <v>0</v>
      </c>
      <c r="Q3" s="5">
        <f>_xlfn.RANK.EQ(P3,$P$2:$P$80,0)</f>
        <v>50</v>
      </c>
      <c r="R3">
        <f>Registrants!F51</f>
        <v>5</v>
      </c>
    </row>
    <row r="4" spans="1:18">
      <c r="A4" t="str">
        <f>Registrants!B12</f>
        <v>Sara Wang</v>
      </c>
      <c r="B4">
        <f>Registrants!C12</f>
        <v>29</v>
      </c>
      <c r="C4" t="str">
        <f>Registrants!D12</f>
        <v>F</v>
      </c>
      <c r="E4">
        <f>Swim!J12</f>
        <v>39</v>
      </c>
      <c r="F4">
        <f>Bike!H12</f>
        <v>39</v>
      </c>
      <c r="G4">
        <f>Run!H12</f>
        <v>37</v>
      </c>
      <c r="I4">
        <f>SUM(E4:G4)</f>
        <v>115</v>
      </c>
      <c r="J4" s="6" t="e">
        <f>_xlfn.RANK.EQ(I4,$I$2:$I$89,1)</f>
        <v>#N/A</v>
      </c>
      <c r="L4" s="7">
        <f>Swim!G12</f>
        <v>0.1988637</v>
      </c>
      <c r="M4" s="8">
        <f>Bike!F12</f>
        <v>5.0999999999999996</v>
      </c>
      <c r="N4" s="8">
        <f>Run!F12</f>
        <v>1.49</v>
      </c>
      <c r="P4" s="7">
        <f>SUM(L4:N4)</f>
        <v>6.7888637000000003</v>
      </c>
      <c r="Q4" s="5">
        <f>_xlfn.RANK.EQ(P4,$P$2:$P$80,0)</f>
        <v>38</v>
      </c>
      <c r="R4">
        <f>Registrants!F12</f>
        <v>2</v>
      </c>
    </row>
    <row r="5" spans="1:18">
      <c r="A5" t="str">
        <f>Registrants!B47</f>
        <v>Jessica Horne</v>
      </c>
      <c r="B5">
        <f>Registrants!C47</f>
        <v>30</v>
      </c>
      <c r="C5" t="str">
        <f>Registrants!D47</f>
        <v>F</v>
      </c>
      <c r="E5">
        <f>Swim!J47</f>
        <v>3</v>
      </c>
      <c r="F5">
        <f>Bike!H47</f>
        <v>24</v>
      </c>
      <c r="G5">
        <f>Run!H47</f>
        <v>27</v>
      </c>
      <c r="I5">
        <f>SUM(E5:G5)</f>
        <v>54</v>
      </c>
      <c r="J5" s="6" t="e">
        <f>_xlfn.RANK.EQ(I5,$I$2:$I$89,1)</f>
        <v>#N/A</v>
      </c>
      <c r="L5" s="7">
        <f>Swim!G47</f>
        <v>0.33380692499999998</v>
      </c>
      <c r="M5" s="8">
        <f>Bike!F47</f>
        <v>5.6</v>
      </c>
      <c r="N5" s="8">
        <f>Run!F47</f>
        <v>1.75</v>
      </c>
      <c r="P5" s="7">
        <f>SUM(L5:N5)</f>
        <v>7.6838069249999998</v>
      </c>
      <c r="Q5" s="5">
        <f>_xlfn.RANK.EQ(P5,$P$2:$P$80,0)</f>
        <v>27</v>
      </c>
      <c r="R5">
        <f>Registrants!F47</f>
        <v>5</v>
      </c>
    </row>
    <row r="6" spans="1:18">
      <c r="A6" t="str">
        <f>Registrants!B37</f>
        <v>Laura Steele</v>
      </c>
      <c r="B6">
        <f>Registrants!C37</f>
        <v>33</v>
      </c>
      <c r="C6" t="str">
        <f>Registrants!D37</f>
        <v>F</v>
      </c>
      <c r="E6">
        <f>Swim!J37</f>
        <v>15</v>
      </c>
      <c r="F6">
        <f>Bike!H37</f>
        <v>10</v>
      </c>
      <c r="G6">
        <f>Run!H37</f>
        <v>7</v>
      </c>
      <c r="I6">
        <f>SUM(E6:G6)</f>
        <v>32</v>
      </c>
      <c r="J6" s="6" t="e">
        <f>_xlfn.RANK.EQ(I6,$I$2:$I$89,1)</f>
        <v>#N/A</v>
      </c>
      <c r="L6" s="7">
        <f>Swim!G37</f>
        <v>0.25568189999999996</v>
      </c>
      <c r="M6" s="8">
        <f>Bike!F37</f>
        <v>6.4</v>
      </c>
      <c r="N6" s="8">
        <f>Run!F37</f>
        <v>2.56</v>
      </c>
      <c r="P6" s="7">
        <f>SUM(L6:N6)</f>
        <v>9.2156818999999999</v>
      </c>
      <c r="Q6" s="5">
        <f>_xlfn.RANK.EQ(P6,$P$2:$P$80,0)</f>
        <v>9</v>
      </c>
      <c r="R6">
        <f>Registrants!F37</f>
        <v>4</v>
      </c>
    </row>
    <row r="7" spans="1:18">
      <c r="A7" t="str">
        <f>Registrants!B27</f>
        <v>Morgan Lazenby</v>
      </c>
      <c r="B7">
        <f>Registrants!C27</f>
        <v>36</v>
      </c>
      <c r="C7" t="str">
        <f>Registrants!D27</f>
        <v>F</v>
      </c>
      <c r="E7">
        <f>Swim!J27</f>
        <v>30</v>
      </c>
      <c r="F7">
        <f>Bike!H27</f>
        <v>27</v>
      </c>
      <c r="G7">
        <f>Run!H27</f>
        <v>34</v>
      </c>
      <c r="I7">
        <f>SUM(E7:G7)</f>
        <v>91</v>
      </c>
      <c r="J7" s="6" t="e">
        <f>_xlfn.RANK.EQ(I7,$I$2:$I$89,1)</f>
        <v>#N/A</v>
      </c>
      <c r="L7" s="7">
        <f>Swim!G27</f>
        <v>0.2272728</v>
      </c>
      <c r="M7" s="8">
        <f>Bike!F27</f>
        <v>5.5</v>
      </c>
      <c r="N7" s="8">
        <f>Run!F27</f>
        <v>1.59</v>
      </c>
      <c r="P7" s="7">
        <f>SUM(L7:N7)</f>
        <v>7.3172727999999996</v>
      </c>
      <c r="Q7" s="5">
        <f>_xlfn.RANK.EQ(P7,$P$2:$P$80,0)</f>
        <v>31</v>
      </c>
      <c r="R7">
        <f>Registrants!F27</f>
        <v>3</v>
      </c>
    </row>
    <row r="8" spans="1:18">
      <c r="A8" t="str">
        <f>Registrants!B49</f>
        <v>Crystal Rowell</v>
      </c>
      <c r="B8">
        <f>Registrants!C49</f>
        <v>38</v>
      </c>
      <c r="C8" t="str">
        <f>Registrants!D49</f>
        <v>F</v>
      </c>
      <c r="E8">
        <f>Swim!J53</f>
        <v>6</v>
      </c>
      <c r="F8">
        <f>Bike!H53</f>
        <v>7</v>
      </c>
      <c r="G8">
        <f>Run!H53</f>
        <v>4</v>
      </c>
      <c r="I8">
        <f>SUM(E8:G8)</f>
        <v>17</v>
      </c>
      <c r="J8" s="6" t="e">
        <f>_xlfn.RANK.EQ(I8,$I$2:$I$89,1)</f>
        <v>#N/A</v>
      </c>
      <c r="L8" s="7">
        <f>Swim!G53</f>
        <v>0.3125001</v>
      </c>
      <c r="M8" s="8">
        <f>Bike!F53</f>
        <v>6.8</v>
      </c>
      <c r="N8" s="8">
        <f>Run!F53</f>
        <v>2.7</v>
      </c>
      <c r="P8" s="7">
        <f>SUM(L8:N8)</f>
        <v>9.8125001000000012</v>
      </c>
      <c r="Q8" s="5">
        <f>_xlfn.RANK.EQ(P8,$P$2:$P$80,0)</f>
        <v>7</v>
      </c>
      <c r="R8">
        <f>Registrants!F53</f>
        <v>6</v>
      </c>
    </row>
    <row r="9" spans="1:18">
      <c r="A9" t="str">
        <f>Registrants!B18</f>
        <v>Amanda Macadam</v>
      </c>
      <c r="B9">
        <f>Registrants!C18</f>
        <v>38</v>
      </c>
      <c r="C9" t="str">
        <f>Registrants!D18</f>
        <v>F</v>
      </c>
      <c r="E9">
        <f>Swim!J18</f>
        <v>39</v>
      </c>
      <c r="F9">
        <f>Bike!H18</f>
        <v>33</v>
      </c>
      <c r="G9">
        <f>Run!H18</f>
        <v>25</v>
      </c>
      <c r="I9">
        <f>SUM(E9:G9)</f>
        <v>97</v>
      </c>
      <c r="J9" s="6" t="e">
        <f>_xlfn.RANK.EQ(I9,$I$2:$I$89,1)</f>
        <v>#N/A</v>
      </c>
      <c r="L9" s="7">
        <f>Swim!G18</f>
        <v>0.1988637</v>
      </c>
      <c r="M9" s="8">
        <f>Bike!F18</f>
        <v>5.3</v>
      </c>
      <c r="N9" s="8">
        <f>Run!F18</f>
        <v>1.8</v>
      </c>
      <c r="P9" s="7">
        <f>SUM(L9:N9)</f>
        <v>7.2988637000000001</v>
      </c>
      <c r="Q9" s="5">
        <f>_xlfn.RANK.EQ(P9,$P$2:$P$80,0)</f>
        <v>33</v>
      </c>
      <c r="R9">
        <f>Registrants!F18</f>
        <v>2</v>
      </c>
    </row>
    <row r="10" spans="1:18">
      <c r="A10" t="str">
        <f>Registrants!B11</f>
        <v>Tatsiana Zarrouki</v>
      </c>
      <c r="B10">
        <f>Registrants!C11</f>
        <v>39</v>
      </c>
      <c r="C10" t="str">
        <f>Registrants!D11</f>
        <v>F</v>
      </c>
      <c r="E10">
        <f>Swim!J11</f>
        <v>15</v>
      </c>
      <c r="F10">
        <f>Bike!H11</f>
        <v>39</v>
      </c>
      <c r="G10">
        <f>Run!H11</f>
        <v>24</v>
      </c>
      <c r="I10">
        <f>SUM(E10:G10)</f>
        <v>78</v>
      </c>
      <c r="J10" s="6" t="e">
        <f>_xlfn.RANK.EQ(I10,$I$2:$I$89,1)</f>
        <v>#N/A</v>
      </c>
      <c r="L10" s="7">
        <f>Swim!G11</f>
        <v>0.25568189999999996</v>
      </c>
      <c r="M10" s="8">
        <f>Bike!F11</f>
        <v>5.0999999999999996</v>
      </c>
      <c r="N10" s="8">
        <f>Run!F11</f>
        <v>1.85</v>
      </c>
      <c r="P10" s="7">
        <f>SUM(L10:N10)</f>
        <v>7.2056819000000001</v>
      </c>
      <c r="Q10" s="5">
        <f>_xlfn.RANK.EQ(P10,$P$2:$P$80,0)</f>
        <v>35</v>
      </c>
      <c r="R10">
        <f>Registrants!F11</f>
        <v>1</v>
      </c>
    </row>
    <row r="11" spans="1:18">
      <c r="A11" t="str">
        <f>Registrants!B2</f>
        <v>Alli Armstrong-Javors</v>
      </c>
      <c r="B11">
        <f>Registrants!C2</f>
        <v>41</v>
      </c>
      <c r="C11" t="str">
        <f>Registrants!D2</f>
        <v>F</v>
      </c>
      <c r="E11">
        <f>Swim!J2</f>
        <v>10</v>
      </c>
      <c r="F11">
        <f>Bike!H2</f>
        <v>1</v>
      </c>
      <c r="G11">
        <f>Run!H2</f>
        <v>36</v>
      </c>
      <c r="I11">
        <f>SUM(E11:G11)</f>
        <v>47</v>
      </c>
      <c r="J11" s="6" t="e">
        <f>_xlfn.RANK.EQ(I11,$I$2:$I$89,1)</f>
        <v>#N/A</v>
      </c>
      <c r="L11" s="7">
        <f>Swim!G2</f>
        <v>0.28409099999999998</v>
      </c>
      <c r="M11" s="8">
        <f>Bike!F2</f>
        <v>12.9</v>
      </c>
      <c r="N11" s="8">
        <f>Run!F2</f>
        <v>1.5</v>
      </c>
      <c r="P11" s="7">
        <f>SUM(L11:N11)</f>
        <v>14.684091</v>
      </c>
      <c r="Q11" s="5">
        <f>_xlfn.RANK.EQ(P11,$P$2:$P$80,0)</f>
        <v>1</v>
      </c>
      <c r="R11">
        <f>Registrants!F2</f>
        <v>1</v>
      </c>
    </row>
    <row r="12" spans="1:18">
      <c r="A12" t="str">
        <f>Registrants!B19</f>
        <v>Vanessa Gundersen</v>
      </c>
      <c r="B12">
        <f>Registrants!C19</f>
        <v>44</v>
      </c>
      <c r="C12" t="str">
        <f>Registrants!D19</f>
        <v>F</v>
      </c>
      <c r="E12">
        <f>Swim!J19</f>
        <v>13</v>
      </c>
      <c r="F12">
        <f>Bike!H19</f>
        <v>38</v>
      </c>
      <c r="G12">
        <f>Run!H19</f>
        <v>17</v>
      </c>
      <c r="I12">
        <f>SUM(E12:G12)</f>
        <v>68</v>
      </c>
      <c r="J12" s="6" t="e">
        <f>_xlfn.RANK.EQ(I12,$I$2:$I$89,1)</f>
        <v>#N/A</v>
      </c>
      <c r="L12" s="7">
        <f>Swim!G19</f>
        <v>0.27698872499999999</v>
      </c>
      <c r="M12" s="8">
        <f>Bike!F19</f>
        <v>5.2</v>
      </c>
      <c r="N12" s="8">
        <f>Run!F19</f>
        <v>2.17</v>
      </c>
      <c r="P12" s="7">
        <f>SUM(L12:N12)</f>
        <v>7.6469887249999999</v>
      </c>
      <c r="Q12" s="5">
        <f>_xlfn.RANK.EQ(P12,$P$2:$P$80,0)</f>
        <v>28</v>
      </c>
      <c r="R12">
        <f>Registrants!F19</f>
        <v>2</v>
      </c>
    </row>
    <row r="13" spans="1:18">
      <c r="A13" t="str">
        <f>Registrants!B33</f>
        <v>Julie Giordano</v>
      </c>
      <c r="B13">
        <f>Registrants!C33</f>
        <v>44</v>
      </c>
      <c r="C13" t="str">
        <f>Registrants!D33</f>
        <v>F</v>
      </c>
      <c r="E13">
        <f>Swim!J33</f>
        <v>10</v>
      </c>
      <c r="F13">
        <f>Bike!H33</f>
        <v>16</v>
      </c>
      <c r="G13">
        <f>Run!H33</f>
        <v>35</v>
      </c>
      <c r="I13">
        <f>SUM(E13:G13)</f>
        <v>61</v>
      </c>
      <c r="J13" s="6" t="e">
        <f>_xlfn.RANK.EQ(I13,$I$2:$I$89,1)</f>
        <v>#N/A</v>
      </c>
      <c r="L13" s="7">
        <f>Swim!G33</f>
        <v>0.28409099999999998</v>
      </c>
      <c r="M13" s="8">
        <f>Bike!F33</f>
        <v>5.8</v>
      </c>
      <c r="N13" s="8">
        <f>Run!F33</f>
        <v>1.54</v>
      </c>
      <c r="P13" s="7">
        <f>SUM(L13:N13)</f>
        <v>7.624091</v>
      </c>
      <c r="Q13" s="5">
        <f>_xlfn.RANK.EQ(P13,$P$2:$P$80,0)</f>
        <v>29</v>
      </c>
      <c r="R13">
        <f>Registrants!F33</f>
        <v>4</v>
      </c>
    </row>
    <row r="14" spans="1:18">
      <c r="A14" t="str">
        <f>Registrants!B25</f>
        <v>Lisa Sheridan</v>
      </c>
      <c r="B14">
        <f>Registrants!C25</f>
        <v>45</v>
      </c>
      <c r="C14" t="str">
        <f>Registrants!D25</f>
        <v>F</v>
      </c>
      <c r="E14">
        <f>Swim!J25</f>
        <v>22</v>
      </c>
      <c r="F14">
        <f>Bike!H25</f>
        <v>43</v>
      </c>
      <c r="G14">
        <f>Run!H25</f>
        <v>30</v>
      </c>
      <c r="I14">
        <f>SUM(E14:G14)</f>
        <v>95</v>
      </c>
      <c r="J14" s="6" t="e">
        <f>_xlfn.RANK.EQ(I14,$I$2:$I$89,1)</f>
        <v>#N/A</v>
      </c>
      <c r="L14" s="7">
        <f>Swim!G25</f>
        <v>0.24147734999999998</v>
      </c>
      <c r="M14" s="8">
        <f>Bike!F25</f>
        <v>4.7</v>
      </c>
      <c r="N14" s="8">
        <f>Run!F25</f>
        <v>1.7</v>
      </c>
      <c r="P14" s="7">
        <f>SUM(L14:N14)</f>
        <v>6.6414773500000006</v>
      </c>
      <c r="Q14" s="5">
        <f>_xlfn.RANK.EQ(P14,$P$2:$P$80,0)</f>
        <v>41</v>
      </c>
      <c r="R14">
        <f>Registrants!F25</f>
        <v>3</v>
      </c>
    </row>
    <row r="15" spans="1:18">
      <c r="A15" t="str">
        <f>Registrants!B16</f>
        <v>Tiffany Chappuis</v>
      </c>
      <c r="B15">
        <f>Registrants!C16</f>
        <v>45</v>
      </c>
      <c r="C15" t="str">
        <f>Registrants!D16</f>
        <v>F</v>
      </c>
      <c r="E15">
        <f>Swim!J16</f>
        <v>39</v>
      </c>
      <c r="F15">
        <f>Bike!H16</f>
        <v>45</v>
      </c>
      <c r="G15">
        <f>Run!H16</f>
        <v>30</v>
      </c>
      <c r="I15">
        <f>SUM(E15:G15)</f>
        <v>114</v>
      </c>
      <c r="J15" s="6" t="e">
        <f>_xlfn.RANK.EQ(I15,$I$2:$I$89,1)</f>
        <v>#N/A</v>
      </c>
      <c r="L15" s="7">
        <f>Swim!G16</f>
        <v>0.1988637</v>
      </c>
      <c r="M15" s="8">
        <f>Bike!F16</f>
        <v>4.4000000000000004</v>
      </c>
      <c r="N15" s="8">
        <f>Run!F16</f>
        <v>1.7</v>
      </c>
      <c r="P15" s="7">
        <f>SUM(L15:N15)</f>
        <v>6.298863700000001</v>
      </c>
      <c r="Q15" s="5">
        <f>_xlfn.RANK.EQ(P15,$P$2:$P$80,0)</f>
        <v>45</v>
      </c>
      <c r="R15">
        <f>Registrants!F16</f>
        <v>2</v>
      </c>
    </row>
    <row r="16" spans="1:18">
      <c r="A16" t="str">
        <f>Registrants!B40</f>
        <v>Erika Faulkenberry</v>
      </c>
      <c r="B16">
        <f>Registrants!C40</f>
        <v>46</v>
      </c>
      <c r="C16" t="str">
        <f>Registrants!D40</f>
        <v>F</v>
      </c>
      <c r="E16">
        <f>Swim!J40</f>
        <v>33</v>
      </c>
      <c r="F16">
        <f>Bike!H40</f>
        <v>42</v>
      </c>
      <c r="G16">
        <f>Run!H40</f>
        <v>29</v>
      </c>
      <c r="I16">
        <f>SUM(E16:G16)</f>
        <v>104</v>
      </c>
      <c r="J16" s="6" t="e">
        <f>_xlfn.RANK.EQ(I16,$I$2:$I$89,1)</f>
        <v>#N/A</v>
      </c>
      <c r="L16" s="7">
        <f>Swim!G40</f>
        <v>0.21306824999999999</v>
      </c>
      <c r="M16" s="8">
        <f>Bike!F40</f>
        <v>4.8</v>
      </c>
      <c r="N16" s="8">
        <f>Run!F40</f>
        <v>1.73</v>
      </c>
      <c r="P16" s="7">
        <f>SUM(L16:N16)</f>
        <v>6.7430682500000003</v>
      </c>
      <c r="Q16" s="5">
        <f>_xlfn.RANK.EQ(P16,$P$2:$P$80,0)</f>
        <v>39</v>
      </c>
      <c r="R16">
        <f>Registrants!F40</f>
        <v>4</v>
      </c>
    </row>
    <row r="17" spans="1:18">
      <c r="A17" t="str">
        <f>Registrants!B22</f>
        <v>Kaz Hall</v>
      </c>
      <c r="B17">
        <f>Registrants!C22</f>
        <v>47</v>
      </c>
      <c r="C17" t="str">
        <f>Registrants!D22</f>
        <v>F</v>
      </c>
      <c r="E17">
        <f>Swim!J22</f>
        <v>15</v>
      </c>
      <c r="F17">
        <f>Bike!H22</f>
        <v>21</v>
      </c>
      <c r="G17">
        <f>Run!H22</f>
        <v>19</v>
      </c>
      <c r="I17">
        <f>SUM(E17:G17)</f>
        <v>55</v>
      </c>
      <c r="J17" s="6" t="e">
        <f>_xlfn.RANK.EQ(I17,$I$2:$I$89,1)</f>
        <v>#N/A</v>
      </c>
      <c r="L17" s="7">
        <f>Swim!G22</f>
        <v>0.25568189999999996</v>
      </c>
      <c r="M17" s="8">
        <f>Bike!F22</f>
        <v>5.7</v>
      </c>
      <c r="N17" s="8">
        <f>Run!F22</f>
        <v>2.13</v>
      </c>
      <c r="P17" s="7">
        <f>SUM(L17:N17)</f>
        <v>8.0856819000000009</v>
      </c>
      <c r="Q17" s="5">
        <f>_xlfn.RANK.EQ(P17,$P$2:$P$80,0)</f>
        <v>20</v>
      </c>
      <c r="R17">
        <f>Registrants!F22</f>
        <v>3</v>
      </c>
    </row>
    <row r="18" spans="1:18">
      <c r="A18" t="str">
        <f>Registrants!B39</f>
        <v>Leslie Genova</v>
      </c>
      <c r="B18">
        <f>Registrants!C39</f>
        <v>52</v>
      </c>
      <c r="C18" t="str">
        <f>Registrants!D39</f>
        <v>F</v>
      </c>
      <c r="E18">
        <f>Swim!J39</f>
        <v>22</v>
      </c>
      <c r="F18">
        <f>Bike!H39</f>
        <v>45</v>
      </c>
      <c r="G18">
        <f>Run!H39</f>
        <v>46</v>
      </c>
      <c r="I18">
        <f>SUM(E18:G18)</f>
        <v>113</v>
      </c>
      <c r="J18" s="6" t="e">
        <f>_xlfn.RANK.EQ(I18,$I$2:$I$89,1)</f>
        <v>#N/A</v>
      </c>
      <c r="L18" s="7">
        <f>Swim!G39</f>
        <v>0.24147734999999998</v>
      </c>
      <c r="M18" s="8">
        <f>Bike!F39</f>
        <v>4.4000000000000004</v>
      </c>
      <c r="N18" s="8">
        <f>Run!F39</f>
        <v>1.23</v>
      </c>
      <c r="P18" s="7">
        <f>SUM(L18:N18)</f>
        <v>5.871477350000001</v>
      </c>
      <c r="Q18" s="5">
        <f>_xlfn.RANK.EQ(P18,$P$2:$P$80,0)</f>
        <v>47</v>
      </c>
      <c r="R18">
        <f>Registrants!F39</f>
        <v>4</v>
      </c>
    </row>
    <row r="19" spans="1:18">
      <c r="A19" t="str">
        <f>Registrants!B34</f>
        <v>Meredith Mangan</v>
      </c>
      <c r="B19">
        <f>Registrants!C34</f>
        <v>57</v>
      </c>
      <c r="C19" t="str">
        <f>Registrants!D34</f>
        <v>F</v>
      </c>
      <c r="E19">
        <f>Swim!J34</f>
        <v>33</v>
      </c>
      <c r="F19">
        <f>Bike!H34</f>
        <v>16</v>
      </c>
      <c r="G19">
        <f>Run!H34</f>
        <v>28</v>
      </c>
      <c r="I19">
        <f>SUM(E19:G19)</f>
        <v>77</v>
      </c>
      <c r="J19" s="6" t="e">
        <f>_xlfn.RANK.EQ(I19,$I$2:$I$89,1)</f>
        <v>#N/A</v>
      </c>
      <c r="L19" s="7">
        <f>Swim!G34</f>
        <v>0.21306824999999999</v>
      </c>
      <c r="M19" s="8">
        <f>Bike!F34</f>
        <v>5.8</v>
      </c>
      <c r="N19" s="8">
        <f>Run!F34</f>
        <v>1.74</v>
      </c>
      <c r="P19" s="7">
        <f>SUM(L19:N19)</f>
        <v>7.7530682500000001</v>
      </c>
      <c r="Q19" s="5">
        <f>_xlfn.RANK.EQ(P19,$P$2:$P$80,0)</f>
        <v>26</v>
      </c>
      <c r="R19">
        <f>Registrants!F34</f>
        <v>4</v>
      </c>
    </row>
    <row r="20" spans="1:18">
      <c r="A20" t="str">
        <f>Registrants!B45</f>
        <v>Carol Hilbinger</v>
      </c>
      <c r="B20">
        <f>Registrants!C45</f>
        <v>58</v>
      </c>
      <c r="C20" t="str">
        <f>Registrants!D45</f>
        <v>F</v>
      </c>
      <c r="E20">
        <f>Swim!J45</f>
        <v>27</v>
      </c>
      <c r="F20">
        <f>Bike!H45</f>
        <v>33</v>
      </c>
      <c r="G20">
        <f>Run!H45</f>
        <v>41</v>
      </c>
      <c r="I20">
        <f>SUM(E20:G20)</f>
        <v>101</v>
      </c>
      <c r="J20" s="6" t="e">
        <f>_xlfn.RANK.EQ(I20,$I$2:$I$89,1)</f>
        <v>#N/A</v>
      </c>
      <c r="L20" s="7">
        <f>Swim!G45</f>
        <v>0.23437507499999999</v>
      </c>
      <c r="M20" s="8">
        <f>Bike!F45</f>
        <v>5.3</v>
      </c>
      <c r="N20" s="8">
        <f>Run!F45</f>
        <v>1.43</v>
      </c>
      <c r="P20" s="7">
        <f>SUM(L20:N20)</f>
        <v>6.9643750749999995</v>
      </c>
      <c r="Q20" s="5">
        <f>_xlfn.RANK.EQ(P20,$P$2:$P$80,0)</f>
        <v>36</v>
      </c>
      <c r="R20">
        <f>Registrants!F45</f>
        <v>5</v>
      </c>
    </row>
    <row r="21" spans="1:18">
      <c r="A21" t="str">
        <f>Registrants!B36</f>
        <v>Virginia Rowe</v>
      </c>
      <c r="B21">
        <f>Registrants!C36</f>
        <v>59</v>
      </c>
      <c r="C21" t="str">
        <f>Registrants!D36</f>
        <v>F</v>
      </c>
      <c r="E21">
        <f>Swim!J36</f>
        <v>30</v>
      </c>
      <c r="F21">
        <f>Bike!H36</f>
        <v>13</v>
      </c>
      <c r="G21">
        <f>Run!H36</f>
        <v>18</v>
      </c>
      <c r="I21">
        <f>SUM(E21:G21)</f>
        <v>61</v>
      </c>
      <c r="J21" s="6" t="e">
        <f>_xlfn.RANK.EQ(I21,$I$2:$I$89,1)</f>
        <v>#N/A</v>
      </c>
      <c r="L21" s="7">
        <f>Swim!G36</f>
        <v>0.2272728</v>
      </c>
      <c r="M21" s="8">
        <f>Bike!F36</f>
        <v>6.2</v>
      </c>
      <c r="N21" s="8">
        <f>Run!F36</f>
        <v>2.15</v>
      </c>
      <c r="P21" s="7">
        <f>SUM(L21:N21)</f>
        <v>8.5772727999999994</v>
      </c>
      <c r="Q21" s="5">
        <f>_xlfn.RANK.EQ(P21,$P$2:$P$80,0)</f>
        <v>13</v>
      </c>
      <c r="R21">
        <f>Registrants!F36</f>
        <v>4</v>
      </c>
    </row>
    <row r="22" spans="1:18">
      <c r="A22" t="str">
        <f>Registrants!B43</f>
        <v>Janet Wallace</v>
      </c>
      <c r="B22">
        <f>Registrants!C43</f>
        <v>59</v>
      </c>
      <c r="C22" t="str">
        <f>Registrants!D43</f>
        <v>F</v>
      </c>
      <c r="E22">
        <f>Swim!J43</f>
        <v>46</v>
      </c>
      <c r="F22">
        <f>Bike!H43</f>
        <v>39</v>
      </c>
      <c r="G22">
        <f>Run!H43</f>
        <v>39</v>
      </c>
      <c r="I22">
        <f>SUM(E22:G22)</f>
        <v>124</v>
      </c>
      <c r="J22" s="6" t="e">
        <f>_xlfn.RANK.EQ(I22,$I$2:$I$89,1)</f>
        <v>#N/A</v>
      </c>
      <c r="L22" s="7">
        <f>Swim!G43</f>
        <v>0.14204549999999999</v>
      </c>
      <c r="M22" s="8">
        <f>Bike!F43</f>
        <v>5.0999999999999996</v>
      </c>
      <c r="N22" s="8">
        <f>Run!F43</f>
        <v>1.48</v>
      </c>
      <c r="P22" s="7">
        <f>SUM(L22:N22)</f>
        <v>6.7220455000000001</v>
      </c>
      <c r="Q22" s="5">
        <f>_xlfn.RANK.EQ(P22,$P$2:$P$80,0)</f>
        <v>40</v>
      </c>
      <c r="R22">
        <f>Registrants!F43</f>
        <v>5</v>
      </c>
    </row>
    <row r="23" spans="1:18">
      <c r="A23" t="str">
        <f>Registrants!B5</f>
        <v>Amy Sliva</v>
      </c>
      <c r="B23">
        <f>Registrants!C5</f>
        <v>60</v>
      </c>
      <c r="C23" t="str">
        <f>Registrants!D5</f>
        <v>F</v>
      </c>
      <c r="E23">
        <f>Swim!J5</f>
        <v>45</v>
      </c>
      <c r="F23">
        <f>Bike!H5</f>
        <v>14</v>
      </c>
      <c r="G23">
        <f>Run!H5</f>
        <v>3</v>
      </c>
      <c r="I23">
        <f>SUM(E23:G23)</f>
        <v>62</v>
      </c>
      <c r="J23" s="6" t="e">
        <f>_xlfn.RANK.EQ(I23,$I$2:$I$89,1)</f>
        <v>#N/A</v>
      </c>
      <c r="L23" s="7">
        <f>Swim!G5</f>
        <v>0.16335232499999999</v>
      </c>
      <c r="M23" s="8">
        <f>Bike!F5</f>
        <v>6.1</v>
      </c>
      <c r="N23" s="8">
        <f>Run!F5</f>
        <v>2.75</v>
      </c>
      <c r="P23" s="7">
        <f>SUM(L23:N23)</f>
        <v>9.0133523249999996</v>
      </c>
      <c r="Q23" s="5">
        <f>_xlfn.RANK.EQ(P23,$P$2:$P$80,0)</f>
        <v>11</v>
      </c>
      <c r="R23">
        <f>Registrants!F5</f>
        <v>1</v>
      </c>
    </row>
    <row r="24" spans="1:18">
      <c r="A24" t="str">
        <f>Registrants!B4</f>
        <v>Ellen Cullen</v>
      </c>
      <c r="B24">
        <f>Registrants!C4</f>
        <v>60</v>
      </c>
      <c r="C24" t="str">
        <f>Registrants!D4</f>
        <v>F</v>
      </c>
      <c r="E24">
        <f>Swim!J4</f>
        <v>33</v>
      </c>
      <c r="F24">
        <f>Bike!H4</f>
        <v>30</v>
      </c>
      <c r="G24">
        <f>Run!H4</f>
        <v>48</v>
      </c>
      <c r="I24">
        <f>SUM(E24:G24)</f>
        <v>111</v>
      </c>
      <c r="J24" s="6" t="e">
        <f>_xlfn.RANK.EQ(I24,$I$2:$I$89,1)</f>
        <v>#N/A</v>
      </c>
      <c r="L24" s="7">
        <f>Swim!G4</f>
        <v>0.21306824999999999</v>
      </c>
      <c r="M24" s="8">
        <f>Bike!F4</f>
        <v>5.4</v>
      </c>
      <c r="N24" s="8">
        <f>Run!F4</f>
        <v>1</v>
      </c>
      <c r="P24" s="7">
        <f>SUM(L24:N24)</f>
        <v>6.6130682500000004</v>
      </c>
      <c r="Q24" s="5">
        <f>_xlfn.RANK.EQ(P24,$P$2:$P$80,0)</f>
        <v>42</v>
      </c>
      <c r="R24">
        <f>Registrants!F4</f>
        <v>1</v>
      </c>
    </row>
    <row r="25" spans="1:18">
      <c r="A25" t="str">
        <f>Registrants!B32</f>
        <v>Bernadette Farrell</v>
      </c>
      <c r="B25">
        <f>Registrants!C32</f>
        <v>62</v>
      </c>
      <c r="C25" t="str">
        <f>Registrants!D32</f>
        <v>F</v>
      </c>
      <c r="E25">
        <f>Swim!J32</f>
        <v>14</v>
      </c>
      <c r="F25">
        <f>Bike!H32</f>
        <v>33</v>
      </c>
      <c r="G25">
        <f>Run!H32</f>
        <v>45</v>
      </c>
      <c r="I25">
        <f>SUM(E25:G25)</f>
        <v>92</v>
      </c>
      <c r="J25" s="6" t="e">
        <f>_xlfn.RANK.EQ(I25,$I$2:$I$89,1)</f>
        <v>#N/A</v>
      </c>
      <c r="L25" s="7">
        <f>Swim!G32</f>
        <v>0.26988645</v>
      </c>
      <c r="M25" s="8">
        <f>Bike!F32</f>
        <v>5.3</v>
      </c>
      <c r="N25" s="8">
        <f>Run!F32</f>
        <v>1.36</v>
      </c>
      <c r="P25" s="7">
        <f>SUM(L25:N25)</f>
        <v>6.9298864500000006</v>
      </c>
      <c r="Q25" s="5">
        <f>_xlfn.RANK.EQ(P25,$P$2:$P$80,0)</f>
        <v>37</v>
      </c>
      <c r="R25">
        <f>Registrants!F32</f>
        <v>4</v>
      </c>
    </row>
    <row r="26" spans="1:18">
      <c r="A26" t="str">
        <f>Registrants!B41</f>
        <v>Alice Houlihan</v>
      </c>
      <c r="B26">
        <f>Registrants!C41</f>
        <v>67</v>
      </c>
      <c r="C26" t="str">
        <f>Registrants!D41</f>
        <v>F</v>
      </c>
      <c r="E26">
        <f>Swim!J41</f>
        <v>15</v>
      </c>
      <c r="F26">
        <f>Bike!H41</f>
        <v>12</v>
      </c>
      <c r="G26">
        <f>Run!H41</f>
        <v>23</v>
      </c>
      <c r="I26">
        <f>SUM(E26:G26)</f>
        <v>50</v>
      </c>
      <c r="J26" s="6" t="e">
        <f>_xlfn.RANK.EQ(I26,$I$2:$I$89,1)</f>
        <v>#N/A</v>
      </c>
      <c r="L26" s="7">
        <f>Swim!G41</f>
        <v>0.25568189999999996</v>
      </c>
      <c r="M26" s="8">
        <f>Bike!F41</f>
        <v>6.3</v>
      </c>
      <c r="N26" s="8">
        <f>Run!F41</f>
        <v>1.92</v>
      </c>
      <c r="P26" s="7">
        <f>SUM(L26:N26)</f>
        <v>8.4756818999999997</v>
      </c>
      <c r="Q26" s="5">
        <f>_xlfn.RANK.EQ(P26,$P$2:$P$80,0)</f>
        <v>14</v>
      </c>
      <c r="R26">
        <f>Registrants!F41</f>
        <v>4</v>
      </c>
    </row>
    <row r="27" spans="1:18">
      <c r="A27" t="str">
        <f>Registrants!B20</f>
        <v>Barbara Casey</v>
      </c>
      <c r="B27">
        <f>Registrants!C20</f>
        <v>74</v>
      </c>
      <c r="C27" t="str">
        <f>Registrants!D20</f>
        <v>F</v>
      </c>
      <c r="E27">
        <f>Swim!J20</f>
        <v>48</v>
      </c>
      <c r="F27">
        <f>Bike!H20</f>
        <v>49</v>
      </c>
      <c r="G27">
        <f>Run!H20</f>
        <v>49</v>
      </c>
      <c r="I27">
        <f>SUM(E27:G27)</f>
        <v>146</v>
      </c>
      <c r="J27" s="6" t="e">
        <f>_xlfn.RANK.EQ(I27,$I$2:$I$89,1)</f>
        <v>#N/A</v>
      </c>
      <c r="L27" s="7">
        <f>Swim!G20</f>
        <v>0.1136364</v>
      </c>
      <c r="M27" s="8">
        <f>Bike!F20</f>
        <v>2.7</v>
      </c>
      <c r="N27" s="8">
        <f>Run!F20</f>
        <v>0.63</v>
      </c>
      <c r="P27" s="7">
        <f>SUM(L27:N27)</f>
        <v>3.4436363999999999</v>
      </c>
      <c r="Q27" s="5">
        <f>_xlfn.RANK.EQ(P27,$P$2:$P$80,0)</f>
        <v>49</v>
      </c>
      <c r="R27">
        <f>Registrants!F20</f>
        <v>2</v>
      </c>
    </row>
    <row r="28" spans="1:18">
      <c r="A28" t="str">
        <f>Registrants!B13</f>
        <v>Jared Wang</v>
      </c>
      <c r="B28">
        <f>Registrants!C13</f>
        <v>20</v>
      </c>
      <c r="C28" t="str">
        <f>Registrants!D13</f>
        <v>M</v>
      </c>
      <c r="E28">
        <f>Swim!J13</f>
        <v>44</v>
      </c>
      <c r="F28">
        <f>Bike!H13</f>
        <v>47</v>
      </c>
      <c r="G28">
        <f>Run!H13</f>
        <v>39</v>
      </c>
      <c r="I28">
        <f>SUM(E28:G28)</f>
        <v>130</v>
      </c>
      <c r="J28" s="6" t="e">
        <f>_xlfn.RANK.EQ(I28,$I$2:$I$89,1)</f>
        <v>#N/A</v>
      </c>
      <c r="L28" s="7">
        <f>Swim!G13</f>
        <v>0.17045459999999998</v>
      </c>
      <c r="M28" s="8">
        <f>Bike!F13</f>
        <v>4.3</v>
      </c>
      <c r="N28" s="8">
        <f>Run!F13</f>
        <v>1.48</v>
      </c>
      <c r="P28" s="7">
        <f>SUM(L28:N28)</f>
        <v>5.9504546000000005</v>
      </c>
      <c r="Q28" s="5">
        <f>_xlfn.RANK.EQ(P28,$P$2:$P$80,0)</f>
        <v>46</v>
      </c>
      <c r="R28">
        <f>Registrants!F13</f>
        <v>2</v>
      </c>
    </row>
    <row r="29" spans="1:18">
      <c r="A29" t="str">
        <f>Registrants!B48</f>
        <v>Jeffrey Bucko</v>
      </c>
      <c r="B29">
        <f>Registrants!C48</f>
        <v>23</v>
      </c>
      <c r="C29" t="str">
        <f>Registrants!D48</f>
        <v>M</v>
      </c>
      <c r="E29">
        <f>Swim!J52</f>
        <v>4</v>
      </c>
      <c r="F29">
        <f>Bike!H52</f>
        <v>5</v>
      </c>
      <c r="G29">
        <f>Run!H52</f>
        <v>9</v>
      </c>
      <c r="I29">
        <f>SUM(E29:G29)</f>
        <v>18</v>
      </c>
      <c r="J29" s="6" t="e">
        <f>_xlfn.RANK.EQ(I29,$I$2:$I$89,1)</f>
        <v>#N/A</v>
      </c>
      <c r="L29" s="7">
        <f>Swim!G52</f>
        <v>0.32670464999999999</v>
      </c>
      <c r="M29" s="8">
        <f>Bike!F52</f>
        <v>7</v>
      </c>
      <c r="N29" s="8">
        <f>Run!F52</f>
        <v>2.5</v>
      </c>
      <c r="P29" s="7">
        <f>SUM(L29:N29)</f>
        <v>9.8267046499999999</v>
      </c>
      <c r="Q29" s="5">
        <f>_xlfn.RANK.EQ(P29,$P$2:$P$80,0)</f>
        <v>6</v>
      </c>
      <c r="R29">
        <f>Registrants!F52</f>
        <v>6</v>
      </c>
    </row>
    <row r="30" spans="1:18">
      <c r="A30" t="str">
        <f>Registrants!B7</f>
        <v>Jason Paquin</v>
      </c>
      <c r="B30">
        <f>Registrants!C7</f>
        <v>32</v>
      </c>
      <c r="C30" t="str">
        <f>Registrants!D7</f>
        <v>M</v>
      </c>
      <c r="E30">
        <f>Swim!J7</f>
        <v>33</v>
      </c>
      <c r="F30">
        <f>Bike!H7</f>
        <v>6</v>
      </c>
      <c r="G30">
        <f>Run!H7</f>
        <v>2</v>
      </c>
      <c r="I30">
        <f>SUM(E30:G30)</f>
        <v>41</v>
      </c>
      <c r="J30" s="6" t="e">
        <f>_xlfn.RANK.EQ(I30,$I$2:$I$89,1)</f>
        <v>#N/A</v>
      </c>
      <c r="L30" s="7">
        <f>Swim!G7</f>
        <v>0.21306824999999999</v>
      </c>
      <c r="M30" s="8">
        <f>Bike!F7</f>
        <v>6.9</v>
      </c>
      <c r="N30" s="8">
        <f>Run!F7</f>
        <v>2.79</v>
      </c>
      <c r="P30" s="7">
        <f>SUM(L30:N30)</f>
        <v>9.9030682500000005</v>
      </c>
      <c r="Q30" s="5">
        <f>_xlfn.RANK.EQ(P30,$P$2:$P$80,0)</f>
        <v>5</v>
      </c>
      <c r="R30">
        <f>Registrants!F7</f>
        <v>1</v>
      </c>
    </row>
    <row r="31" spans="1:18">
      <c r="A31" t="str">
        <f>Registrants!B38</f>
        <v>Matthew Quattrucci</v>
      </c>
      <c r="B31">
        <f>Registrants!C38</f>
        <v>32</v>
      </c>
      <c r="C31" t="str">
        <f>Registrants!D38</f>
        <v>M</v>
      </c>
      <c r="E31">
        <f>Swim!J38</f>
        <v>39</v>
      </c>
      <c r="F31">
        <f>Bike!H38</f>
        <v>15</v>
      </c>
      <c r="G31">
        <f>Run!H38</f>
        <v>15</v>
      </c>
      <c r="I31">
        <f>SUM(E31:G31)</f>
        <v>69</v>
      </c>
      <c r="J31" s="6" t="e">
        <f>_xlfn.RANK.EQ(I31,$I$2:$I$89,1)</f>
        <v>#N/A</v>
      </c>
      <c r="L31" s="7">
        <f>Swim!G38</f>
        <v>0.1988637</v>
      </c>
      <c r="M31" s="8">
        <f>Bike!F38</f>
        <v>5.9</v>
      </c>
      <c r="N31" s="8">
        <f>Run!F38</f>
        <v>2.2599999999999998</v>
      </c>
      <c r="P31" s="7">
        <f>SUM(L31:N31)</f>
        <v>8.3588637000000006</v>
      </c>
      <c r="Q31" s="5">
        <f>_xlfn.RANK.EQ(P31,$P$2:$P$80,0)</f>
        <v>15</v>
      </c>
      <c r="R31">
        <f>Registrants!F38</f>
        <v>4</v>
      </c>
    </row>
    <row r="32" spans="1:18">
      <c r="A32" t="str">
        <f>Registrants!B54</f>
        <v>Team Guerriero</v>
      </c>
      <c r="B32">
        <f>Registrants!C56</f>
        <v>36</v>
      </c>
      <c r="C32" t="str">
        <f>Registrants!D50</f>
        <v>M</v>
      </c>
      <c r="E32">
        <f>Swim!J50</f>
        <v>1</v>
      </c>
      <c r="F32">
        <f>Bike!H50</f>
        <v>16</v>
      </c>
      <c r="G32">
        <f>Run!H50</f>
        <v>11</v>
      </c>
      <c r="I32">
        <f>SUM(E32:G32)</f>
        <v>28</v>
      </c>
      <c r="J32" s="6" t="e">
        <f>_xlfn.RANK.EQ(I32,$I$2:$I$89,1)</f>
        <v>#N/A</v>
      </c>
      <c r="L32" s="7">
        <f>Swim!G50</f>
        <v>0.44034104999999996</v>
      </c>
      <c r="M32" s="8">
        <f>Bike!F50</f>
        <v>5.8</v>
      </c>
      <c r="N32" s="8">
        <f>Run!F50</f>
        <v>2.44</v>
      </c>
      <c r="P32" s="7">
        <f>SUM(L32:N32)</f>
        <v>8.6803410499999991</v>
      </c>
      <c r="Q32" s="5">
        <f>_xlfn.RANK.EQ(P32,$P$2:$P$80,0)</f>
        <v>12</v>
      </c>
      <c r="R32">
        <f>Registrants!F50</f>
        <v>5</v>
      </c>
    </row>
    <row r="33" spans="1:18">
      <c r="A33" t="str">
        <f>Registrants!B42</f>
        <v>Dennis Moriconi III</v>
      </c>
      <c r="B33">
        <f>Registrants!C42</f>
        <v>37</v>
      </c>
      <c r="C33" t="str">
        <f>Registrants!D42</f>
        <v>M</v>
      </c>
      <c r="E33">
        <f>Swim!J42</f>
        <v>15</v>
      </c>
      <c r="F33">
        <f>Bike!H42</f>
        <v>21</v>
      </c>
      <c r="G33">
        <f>Run!H42</f>
        <v>25</v>
      </c>
      <c r="I33">
        <f>SUM(E33:G33)</f>
        <v>61</v>
      </c>
      <c r="J33" s="6" t="e">
        <f>_xlfn.RANK.EQ(I33,$I$2:$I$89,1)</f>
        <v>#N/A</v>
      </c>
      <c r="L33" s="7">
        <f>Swim!G42</f>
        <v>0.25568189999999996</v>
      </c>
      <c r="M33" s="8">
        <f>Bike!F42</f>
        <v>5.7</v>
      </c>
      <c r="N33" s="8">
        <f>Run!F42</f>
        <v>1.8</v>
      </c>
      <c r="P33" s="7">
        <f>SUM(L33:N33)</f>
        <v>7.7556818999999999</v>
      </c>
      <c r="Q33" s="5">
        <f>_xlfn.RANK.EQ(P33,$P$2:$P$80,0)</f>
        <v>25</v>
      </c>
      <c r="R33">
        <f>Registrants!F42</f>
        <v>5</v>
      </c>
    </row>
    <row r="34" spans="1:18">
      <c r="A34" t="str">
        <f>Registrants!B17</f>
        <v>Kevin Chappuis</v>
      </c>
      <c r="B34">
        <f>Registrants!C17</f>
        <v>40</v>
      </c>
      <c r="C34" t="str">
        <f>Registrants!D17</f>
        <v>M</v>
      </c>
      <c r="E34">
        <f>Swim!J17</f>
        <v>30</v>
      </c>
      <c r="F34">
        <f>Bike!H17</f>
        <v>16</v>
      </c>
      <c r="G34">
        <f>Run!H17</f>
        <v>16</v>
      </c>
      <c r="I34">
        <f>SUM(E34:G34)</f>
        <v>62</v>
      </c>
      <c r="J34" s="6" t="e">
        <f>_xlfn.RANK.EQ(I34,$I$2:$I$89,1)</f>
        <v>#N/A</v>
      </c>
      <c r="L34" s="7">
        <f>Swim!G17</f>
        <v>0.2272728</v>
      </c>
      <c r="M34" s="8">
        <f>Bike!F17</f>
        <v>5.8</v>
      </c>
      <c r="N34" s="8">
        <f>Run!F17</f>
        <v>2.1800000000000002</v>
      </c>
      <c r="P34" s="7">
        <f>SUM(L34:N34)</f>
        <v>8.2072728000000001</v>
      </c>
      <c r="Q34" s="5">
        <f>_xlfn.RANK.EQ(P34,$P$2:$P$80,0)</f>
        <v>19</v>
      </c>
      <c r="R34">
        <f>Registrants!F17</f>
        <v>2</v>
      </c>
    </row>
    <row r="35" spans="1:18">
      <c r="A35" t="str">
        <f>Registrants!B26</f>
        <v>Chad Rosner</v>
      </c>
      <c r="B35">
        <f>Registrants!C26</f>
        <v>43</v>
      </c>
      <c r="C35" t="str">
        <f>Registrants!D26</f>
        <v>M</v>
      </c>
      <c r="E35">
        <f>Swim!J26</f>
        <v>9</v>
      </c>
      <c r="F35">
        <f>Bike!H26</f>
        <v>3</v>
      </c>
      <c r="G35">
        <f>Run!H26</f>
        <v>1</v>
      </c>
      <c r="I35">
        <f>SUM(E35:G35)</f>
        <v>13</v>
      </c>
      <c r="J35" s="6" t="e">
        <f>_xlfn.RANK.EQ(I35,$I$2:$I$89,1)</f>
        <v>#N/A</v>
      </c>
      <c r="L35" s="7">
        <f>Swim!G26</f>
        <v>0.29119327499999997</v>
      </c>
      <c r="M35" s="8">
        <f>Bike!F26</f>
        <v>7.5</v>
      </c>
      <c r="N35" s="8">
        <f>Run!F26</f>
        <v>2.88</v>
      </c>
      <c r="P35" s="7">
        <f>SUM(L35:N35)</f>
        <v>10.671193275</v>
      </c>
      <c r="Q35" s="5">
        <f>_xlfn.RANK.EQ(P35,$P$2:$P$80,0)</f>
        <v>2</v>
      </c>
      <c r="R35">
        <f>Registrants!F26</f>
        <v>3</v>
      </c>
    </row>
    <row r="36" spans="1:18">
      <c r="A36" t="str">
        <f>Registrants!B8</f>
        <v>Adam Rick</v>
      </c>
      <c r="B36">
        <f>Registrants!C8</f>
        <v>45</v>
      </c>
      <c r="C36" t="str">
        <f>Registrants!D8</f>
        <v>M</v>
      </c>
      <c r="E36">
        <f>Swim!J8</f>
        <v>10</v>
      </c>
      <c r="F36">
        <f>Bike!H8</f>
        <v>9</v>
      </c>
      <c r="G36">
        <f>Run!H8</f>
        <v>5</v>
      </c>
      <c r="I36">
        <f>SUM(E36:G36)</f>
        <v>24</v>
      </c>
      <c r="J36" s="6" t="e">
        <f>_xlfn.RANK.EQ(I36,$I$2:$I$89,1)</f>
        <v>#N/A</v>
      </c>
      <c r="L36" s="7">
        <f>Swim!G8</f>
        <v>0.28409099999999998</v>
      </c>
      <c r="M36" s="8">
        <f>Bike!F8</f>
        <v>6.7</v>
      </c>
      <c r="N36" s="8">
        <f>Run!F8</f>
        <v>2.65</v>
      </c>
      <c r="P36" s="7">
        <f>SUM(L36:N36)</f>
        <v>9.6340909999999997</v>
      </c>
      <c r="Q36" s="5">
        <f>_xlfn.RANK.EQ(P36,$P$2:$P$80,0)</f>
        <v>8</v>
      </c>
      <c r="R36">
        <f>Registrants!F8</f>
        <v>1</v>
      </c>
    </row>
    <row r="37" spans="1:18">
      <c r="A37" t="str">
        <f>Registrants!B35</f>
        <v>Jarrod Moon</v>
      </c>
      <c r="B37">
        <f>Registrants!C35</f>
        <v>45</v>
      </c>
      <c r="C37" t="str">
        <f>Registrants!D35</f>
        <v>M</v>
      </c>
      <c r="E37">
        <f>Swim!J35</f>
        <v>22</v>
      </c>
      <c r="F37">
        <f>Bike!H35</f>
        <v>24</v>
      </c>
      <c r="G37">
        <f>Run!H35</f>
        <v>12</v>
      </c>
      <c r="I37">
        <f>SUM(E37:G37)</f>
        <v>58</v>
      </c>
      <c r="J37" s="6" t="e">
        <f>_xlfn.RANK.EQ(I37,$I$2:$I$89,1)</f>
        <v>#N/A</v>
      </c>
      <c r="L37" s="7">
        <f>Swim!G35</f>
        <v>0.24147734999999998</v>
      </c>
      <c r="M37" s="8">
        <f>Bike!F35</f>
        <v>5.6</v>
      </c>
      <c r="N37" s="8">
        <f>Run!F35</f>
        <v>2.4</v>
      </c>
      <c r="P37" s="7">
        <f>SUM(L37:N37)</f>
        <v>8.2414773500000003</v>
      </c>
      <c r="Q37" s="5">
        <f>_xlfn.RANK.EQ(P37,$P$2:$P$80,0)</f>
        <v>18</v>
      </c>
      <c r="R37">
        <f>Registrants!F35</f>
        <v>4</v>
      </c>
    </row>
    <row r="38" spans="1:18">
      <c r="A38" t="str">
        <f>Registrants!B3</f>
        <v>Trevor Eaton</v>
      </c>
      <c r="B38">
        <f>Registrants!C3</f>
        <v>49</v>
      </c>
      <c r="C38" t="str">
        <f>Registrants!D3</f>
        <v>M</v>
      </c>
      <c r="E38">
        <f>Swim!J3</f>
        <v>2</v>
      </c>
      <c r="F38">
        <f>Bike!H3</f>
        <v>4</v>
      </c>
      <c r="G38">
        <f>Run!H3</f>
        <v>10</v>
      </c>
      <c r="I38">
        <f>SUM(E38:G38)</f>
        <v>16</v>
      </c>
      <c r="J38" s="6" t="e">
        <f>_xlfn.RANK.EQ(I38,$I$2:$I$89,1)</f>
        <v>#N/A</v>
      </c>
      <c r="L38" s="7">
        <f>Swim!G3</f>
        <v>0.36931829999999999</v>
      </c>
      <c r="M38" s="8">
        <f>Bike!F3</f>
        <v>7.1</v>
      </c>
      <c r="N38" s="8">
        <f>Run!F3</f>
        <v>2.4500000000000002</v>
      </c>
      <c r="P38" s="7">
        <f>SUM(L38:N38)</f>
        <v>9.9193183000000005</v>
      </c>
      <c r="Q38" s="5">
        <f>_xlfn.RANK.EQ(P38,$P$2:$P$80,0)</f>
        <v>4</v>
      </c>
      <c r="R38">
        <f>Registrants!F3</f>
        <v>1</v>
      </c>
    </row>
    <row r="39" spans="1:18">
      <c r="A39" t="str">
        <f>Registrants!B23</f>
        <v>George Erskine</v>
      </c>
      <c r="B39">
        <f>Registrants!C23</f>
        <v>52</v>
      </c>
      <c r="C39" t="str">
        <f>Registrants!D23</f>
        <v>M</v>
      </c>
      <c r="E39">
        <f>Swim!J23</f>
        <v>27</v>
      </c>
      <c r="F39">
        <f>Bike!H23</f>
        <v>10</v>
      </c>
      <c r="G39">
        <f>Run!H23</f>
        <v>32</v>
      </c>
      <c r="I39">
        <f>SUM(E39:G39)</f>
        <v>69</v>
      </c>
      <c r="J39" s="6" t="e">
        <f>_xlfn.RANK.EQ(I39,$I$2:$I$89,1)</f>
        <v>#N/A</v>
      </c>
      <c r="L39" s="7">
        <f>Swim!G23</f>
        <v>0.23437507499999999</v>
      </c>
      <c r="M39" s="8">
        <f>Bike!F23</f>
        <v>6.4</v>
      </c>
      <c r="N39" s="8">
        <f>Run!F23</f>
        <v>1.67</v>
      </c>
      <c r="P39" s="7">
        <f>SUM(L39:N39)</f>
        <v>8.3043750749999994</v>
      </c>
      <c r="Q39" s="5">
        <f>_xlfn.RANK.EQ(P39,$P$2:$P$80,0)</f>
        <v>17</v>
      </c>
      <c r="R39">
        <f>Registrants!F23</f>
        <v>3</v>
      </c>
    </row>
    <row r="40" spans="1:18">
      <c r="A40" t="str">
        <f>Registrants!B24</f>
        <v>Mark Mayall</v>
      </c>
      <c r="B40">
        <f>Registrants!C24</f>
        <v>54</v>
      </c>
      <c r="C40" t="str">
        <f>Registrants!D24</f>
        <v>M</v>
      </c>
      <c r="E40">
        <f>Swim!J24</f>
        <v>8</v>
      </c>
      <c r="F40">
        <f>Bike!H24</f>
        <v>2</v>
      </c>
      <c r="G40">
        <f>Run!H24</f>
        <v>12</v>
      </c>
      <c r="I40">
        <f>SUM(E40:G40)</f>
        <v>22</v>
      </c>
      <c r="J40" s="6" t="e">
        <f>_xlfn.RANK.EQ(I40,$I$2:$I$89,1)</f>
        <v>#N/A</v>
      </c>
      <c r="L40" s="7">
        <f>Swim!G24</f>
        <v>0.29829554999999996</v>
      </c>
      <c r="M40" s="8">
        <f>Bike!F24</f>
        <v>7.6</v>
      </c>
      <c r="N40" s="8">
        <f>Run!F24</f>
        <v>2.4</v>
      </c>
      <c r="P40" s="7">
        <f>SUM(L40:N40)</f>
        <v>10.298295549999999</v>
      </c>
      <c r="Q40" s="5">
        <f>_xlfn.RANK.EQ(P40,$P$2:$P$80,0)</f>
        <v>3</v>
      </c>
      <c r="R40">
        <f>Registrants!F24</f>
        <v>3</v>
      </c>
    </row>
    <row r="41" spans="1:18">
      <c r="A41" t="str">
        <f>Registrants!B15</f>
        <v>Dianyuan Wang</v>
      </c>
      <c r="B41">
        <f>Registrants!C15</f>
        <v>60</v>
      </c>
      <c r="C41" t="str">
        <f>Registrants!D15</f>
        <v>M</v>
      </c>
      <c r="E41">
        <f>Swim!J15</f>
        <v>33</v>
      </c>
      <c r="F41">
        <f>Bike!H15</f>
        <v>27</v>
      </c>
      <c r="G41">
        <f>Run!H15</f>
        <v>6</v>
      </c>
      <c r="I41">
        <f>SUM(E41:G41)</f>
        <v>66</v>
      </c>
      <c r="J41" s="6" t="e">
        <f>_xlfn.RANK.EQ(I41,$I$2:$I$89,1)</f>
        <v>#N/A</v>
      </c>
      <c r="L41" s="7">
        <f>Swim!G15</f>
        <v>0.21306824999999999</v>
      </c>
      <c r="M41" s="8">
        <f>Bike!F15</f>
        <v>5.5</v>
      </c>
      <c r="N41" s="8">
        <f>Run!F15</f>
        <v>2.6</v>
      </c>
      <c r="P41" s="7">
        <f>SUM(L41:N41)</f>
        <v>8.3130682500000006</v>
      </c>
      <c r="Q41" s="5">
        <f>_xlfn.RANK.EQ(P41,$P$2:$P$80,0)</f>
        <v>16</v>
      </c>
      <c r="R41">
        <f>Registrants!F15</f>
        <v>2</v>
      </c>
    </row>
    <row r="42" spans="1:18">
      <c r="A42" t="str">
        <f>Registrants!B14</f>
        <v>Dan Tang</v>
      </c>
      <c r="B42">
        <f>Registrants!C14</f>
        <v>60</v>
      </c>
      <c r="C42" t="str">
        <f>Registrants!D14</f>
        <v>M</v>
      </c>
      <c r="E42">
        <f>Swim!J14</f>
        <v>47</v>
      </c>
      <c r="F42">
        <f>Bike!H14</f>
        <v>48</v>
      </c>
      <c r="G42">
        <f>Run!H14</f>
        <v>44</v>
      </c>
      <c r="I42">
        <f>SUM(E42:G42)</f>
        <v>139</v>
      </c>
      <c r="J42" s="6" t="e">
        <f>_xlfn.RANK.EQ(I42,$I$2:$I$89,1)</f>
        <v>#N/A</v>
      </c>
      <c r="L42" s="7">
        <f>Swim!G14</f>
        <v>0.12784094999999998</v>
      </c>
      <c r="M42" s="8">
        <f>Bike!F14</f>
        <v>3.8</v>
      </c>
      <c r="N42" s="8">
        <f>Run!F14</f>
        <v>1.38</v>
      </c>
      <c r="P42" s="7">
        <f>SUM(L42:N42)</f>
        <v>5.3078409499999992</v>
      </c>
      <c r="Q42" s="5">
        <f>_xlfn.RANK.EQ(P42,$P$2:$P$80,0)</f>
        <v>48</v>
      </c>
      <c r="R42">
        <f>Registrants!F14</f>
        <v>2</v>
      </c>
    </row>
    <row r="43" spans="1:18">
      <c r="A43" t="str">
        <f>Registrants!B46</f>
        <v>James Horne</v>
      </c>
      <c r="B43">
        <f>Registrants!C46</f>
        <v>67</v>
      </c>
      <c r="C43" t="str">
        <f>Registrants!D46</f>
        <v>M</v>
      </c>
      <c r="E43">
        <f>Swim!J46</f>
        <v>4</v>
      </c>
      <c r="F43">
        <f>Bike!H46</f>
        <v>7</v>
      </c>
      <c r="G43">
        <f>Run!H46</f>
        <v>20</v>
      </c>
      <c r="I43">
        <f>SUM(E43:G43)</f>
        <v>31</v>
      </c>
      <c r="J43" s="6" t="e">
        <f>_xlfn.RANK.EQ(I43,$I$2:$I$89,1)</f>
        <v>#N/A</v>
      </c>
      <c r="L43" s="7">
        <f>Swim!G46</f>
        <v>0.32670464999999999</v>
      </c>
      <c r="M43" s="8">
        <f>Bike!F46</f>
        <v>6.8</v>
      </c>
      <c r="N43" s="8">
        <f>Run!F46</f>
        <v>2.06</v>
      </c>
      <c r="P43" s="7">
        <f>SUM(L43:N43)</f>
        <v>9.1867046499999994</v>
      </c>
      <c r="Q43" s="5">
        <f>_xlfn.RANK.EQ(P43,$P$2:$P$80,0)</f>
        <v>10</v>
      </c>
      <c r="R43">
        <f>Registrants!F46</f>
        <v>5</v>
      </c>
    </row>
    <row r="44" spans="1:18">
      <c r="A44" t="str">
        <f>Registrants!B30</f>
        <v>Kevin Keane</v>
      </c>
      <c r="B44">
        <f>Registrants!C30</f>
        <v>67</v>
      </c>
      <c r="C44" t="str">
        <f>Registrants!D30</f>
        <v>M</v>
      </c>
      <c r="E44">
        <f>Swim!J30</f>
        <v>21</v>
      </c>
      <c r="F44">
        <f>Bike!H30</f>
        <v>27</v>
      </c>
      <c r="G44">
        <f>Run!H30</f>
        <v>37</v>
      </c>
      <c r="I44">
        <f>SUM(E44:G44)</f>
        <v>85</v>
      </c>
      <c r="J44" s="6" t="e">
        <f>_xlfn.RANK.EQ(I44,$I$2:$I$89,1)</f>
        <v>#N/A</v>
      </c>
      <c r="L44" s="7">
        <f>Swim!G30</f>
        <v>0.248579625</v>
      </c>
      <c r="M44" s="8">
        <f>Bike!F30</f>
        <v>5.5</v>
      </c>
      <c r="N44" s="8">
        <f>Run!F30</f>
        <v>1.49</v>
      </c>
      <c r="P44" s="7">
        <f>SUM(L44:N44)</f>
        <v>7.2385796249999999</v>
      </c>
      <c r="Q44" s="5">
        <f>_xlfn.RANK.EQ(P44,$P$2:$P$80,0)</f>
        <v>34</v>
      </c>
      <c r="R44">
        <f>Registrants!F30</f>
        <v>3</v>
      </c>
    </row>
    <row r="45" spans="1:18">
      <c r="A45" t="str">
        <f>Registrants!B6</f>
        <v>Todd Bollen</v>
      </c>
      <c r="B45">
        <f>Registrants!C6</f>
        <v>71</v>
      </c>
      <c r="C45" t="str">
        <f>Registrants!D6</f>
        <v>M</v>
      </c>
      <c r="E45">
        <f>Swim!J6</f>
        <v>22</v>
      </c>
      <c r="F45">
        <f>Bike!H6</f>
        <v>16</v>
      </c>
      <c r="G45">
        <f>Run!H6</f>
        <v>42</v>
      </c>
      <c r="I45">
        <f>SUM(E45:G45)</f>
        <v>80</v>
      </c>
      <c r="J45" s="6" t="e">
        <f>_xlfn.RANK.EQ(I45,$I$2:$I$89,1)</f>
        <v>#N/A</v>
      </c>
      <c r="L45" s="7">
        <f>Swim!G6</f>
        <v>0.24147734999999998</v>
      </c>
      <c r="M45" s="8">
        <f>Bike!F6</f>
        <v>5.8</v>
      </c>
      <c r="N45" s="8">
        <f>Run!F6</f>
        <v>1.42</v>
      </c>
      <c r="P45" s="7">
        <f>SUM(L45:N45)</f>
        <v>7.46147735</v>
      </c>
      <c r="Q45" s="5">
        <f>_xlfn.RANK.EQ(P45,$P$2:$P$80,0)</f>
        <v>30</v>
      </c>
      <c r="R45">
        <f>Registrants!F6</f>
        <v>1</v>
      </c>
    </row>
    <row r="46" spans="1:18">
      <c r="A46" t="str">
        <f>Registrants!B29</f>
        <v>Chris Glaser</v>
      </c>
      <c r="B46">
        <f>Registrants!C29</f>
        <v>74</v>
      </c>
      <c r="C46" t="str">
        <f>Registrants!D29</f>
        <v>M</v>
      </c>
      <c r="E46">
        <f>Swim!J29</f>
        <v>27</v>
      </c>
      <c r="F46">
        <f>Bike!H29</f>
        <v>43</v>
      </c>
      <c r="G46">
        <f>Run!H29</f>
        <v>43</v>
      </c>
      <c r="I46">
        <f>SUM(E46:G46)</f>
        <v>113</v>
      </c>
      <c r="J46" s="6" t="e">
        <f>_xlfn.RANK.EQ(I46,$I$2:$I$89,1)</f>
        <v>#N/A</v>
      </c>
      <c r="L46" s="7">
        <f>Swim!G29</f>
        <v>0.23437507499999999</v>
      </c>
      <c r="M46" s="8">
        <f>Bike!F29</f>
        <v>4.7</v>
      </c>
      <c r="N46" s="8">
        <f>Run!F29</f>
        <v>1.41</v>
      </c>
      <c r="P46" s="7">
        <f>SUM(L46:N46)</f>
        <v>6.3443750750000003</v>
      </c>
      <c r="Q46" s="5">
        <f>_xlfn.RANK.EQ(P46,$P$2:$P$80,0)</f>
        <v>44</v>
      </c>
      <c r="R46">
        <f>Registrants!F29</f>
        <v>3</v>
      </c>
    </row>
    <row r="47" spans="1:18">
      <c r="A47" t="str">
        <f>Registrants!B21</f>
        <v>David Bowen</v>
      </c>
      <c r="B47">
        <f>Registrants!C21</f>
        <v>76</v>
      </c>
      <c r="C47" t="str">
        <f>Registrants!D21</f>
        <v>M</v>
      </c>
      <c r="E47">
        <f>Swim!J21</f>
        <v>49</v>
      </c>
      <c r="F47">
        <f>Bike!H21</f>
        <v>30</v>
      </c>
      <c r="G47">
        <f>Run!H21</f>
        <v>47</v>
      </c>
      <c r="I47">
        <f>SUM(E47:G47)</f>
        <v>126</v>
      </c>
      <c r="J47" s="6" t="e">
        <f>_xlfn.RANK.EQ(I47,$I$2:$I$89,1)</f>
        <v>#N/A</v>
      </c>
      <c r="L47" s="7">
        <f>Swim!G21</f>
        <v>9.9431850000000002E-2</v>
      </c>
      <c r="M47" s="8">
        <f>Bike!F21</f>
        <v>5.4</v>
      </c>
      <c r="N47" s="8">
        <f>Run!F21</f>
        <v>1.1000000000000001</v>
      </c>
      <c r="P47" s="7">
        <f>SUM(L47:N47)</f>
        <v>6.5994318500000002</v>
      </c>
      <c r="Q47" s="5">
        <f>_xlfn.RANK.EQ(P47,$P$2:$P$80,0)</f>
        <v>43</v>
      </c>
      <c r="R47">
        <f>Registrants!F21</f>
        <v>2</v>
      </c>
    </row>
    <row r="48" spans="1:18">
      <c r="A48" t="str">
        <f>Registrants!B52</f>
        <v>Team Barylick</v>
      </c>
      <c r="B48">
        <f>Registrants!C54</f>
        <v>0</v>
      </c>
      <c r="C48" t="e">
        <f>Registrants!#REF!</f>
        <v>#REF!</v>
      </c>
      <c r="E48">
        <f>Swim!J48</f>
        <v>6</v>
      </c>
      <c r="F48">
        <f>Bike!H48</f>
        <v>24</v>
      </c>
      <c r="G48">
        <f>Run!H48</f>
        <v>21</v>
      </c>
      <c r="I48">
        <f>SUM(E48:G48)</f>
        <v>51</v>
      </c>
      <c r="J48" s="6" t="e">
        <f>_xlfn.RANK.EQ(I48,$I$2:$I$89,1)</f>
        <v>#N/A</v>
      </c>
      <c r="L48" s="7">
        <f>Swim!G48</f>
        <v>0.3125001</v>
      </c>
      <c r="M48" s="8">
        <f>Bike!F48</f>
        <v>5.6</v>
      </c>
      <c r="N48" s="8">
        <f>Run!F48</f>
        <v>2.04</v>
      </c>
      <c r="P48" s="7">
        <f>SUM(L48:N48)</f>
        <v>7.9525001</v>
      </c>
      <c r="Q48" s="5">
        <f>_xlfn.RANK.EQ(P48,$P$2:$P$80,0)</f>
        <v>23</v>
      </c>
      <c r="R48">
        <f>Registrants!F48</f>
        <v>5</v>
      </c>
    </row>
    <row r="49" spans="1:18">
      <c r="A49" t="str">
        <f>Registrants!B53</f>
        <v>Team Morales</v>
      </c>
      <c r="B49">
        <f>Registrants!C55</f>
        <v>31</v>
      </c>
      <c r="C49" t="e">
        <f>Registrants!#REF!</f>
        <v>#REF!</v>
      </c>
      <c r="E49">
        <f>Swim!J49</f>
        <v>33</v>
      </c>
      <c r="F49">
        <f>Bike!H49</f>
        <v>21</v>
      </c>
      <c r="G49">
        <f>Run!H49</f>
        <v>21</v>
      </c>
      <c r="I49">
        <f>SUM(E49:G49)</f>
        <v>75</v>
      </c>
      <c r="J49" s="6" t="e">
        <f>_xlfn.RANK.EQ(I49,$I$2:$I$89,1)</f>
        <v>#N/A</v>
      </c>
      <c r="L49" s="7">
        <f>Swim!G49</f>
        <v>0.21306824999999999</v>
      </c>
      <c r="M49" s="8">
        <f>Bike!F49</f>
        <v>5.7</v>
      </c>
      <c r="N49" s="8">
        <f>Run!F49</f>
        <v>2.04</v>
      </c>
      <c r="P49" s="7">
        <f>SUM(L49:N49)</f>
        <v>7.9530682500000003</v>
      </c>
      <c r="Q49" s="5">
        <f>_xlfn.RANK.EQ(P49,$P$2:$P$80,0)</f>
        <v>22</v>
      </c>
      <c r="R49">
        <f>Registrants!F49</f>
        <v>5</v>
      </c>
    </row>
    <row r="50" spans="1:18">
      <c r="A50">
        <f>Registrants!B58</f>
        <v>0</v>
      </c>
      <c r="B50">
        <f>Registrants!C58</f>
        <v>0</v>
      </c>
      <c r="C50">
        <f>Registrants!D58</f>
        <v>0</v>
      </c>
      <c r="E50">
        <f>Swim!J58</f>
        <v>50</v>
      </c>
      <c r="F50" t="e">
        <f>Bike!H58</f>
        <v>#N/A</v>
      </c>
      <c r="G50" t="e">
        <f>Run!H58</f>
        <v>#N/A</v>
      </c>
      <c r="I50" t="e">
        <f>SUM(E50:G50)</f>
        <v>#N/A</v>
      </c>
      <c r="J50" s="6" t="e">
        <f>_xlfn.RANK.EQ(I50,$I$2:$I$89,1)</f>
        <v>#N/A</v>
      </c>
      <c r="L50" s="7">
        <f>Swim!G58</f>
        <v>0</v>
      </c>
      <c r="M50" s="8">
        <f>Bike!F58</f>
        <v>0</v>
      </c>
      <c r="N50" s="8">
        <f>Run!F58</f>
        <v>0</v>
      </c>
      <c r="P50" s="7">
        <f>SUM(L50:N50)</f>
        <v>0</v>
      </c>
      <c r="Q50" s="5">
        <f>_xlfn.RANK.EQ(P50,$P$2:$P$80,0)</f>
        <v>50</v>
      </c>
      <c r="R50">
        <f>Registrants!F58</f>
        <v>6</v>
      </c>
    </row>
    <row r="51" spans="1:18">
      <c r="A51">
        <f>Registrants!B59</f>
        <v>0</v>
      </c>
      <c r="B51">
        <f>Registrants!C59</f>
        <v>0</v>
      </c>
      <c r="C51">
        <f>Registrants!D59</f>
        <v>0</v>
      </c>
      <c r="E51">
        <f>Swim!J59</f>
        <v>50</v>
      </c>
      <c r="F51" t="e">
        <f>Bike!H59</f>
        <v>#N/A</v>
      </c>
      <c r="G51" t="e">
        <f>Run!H59</f>
        <v>#N/A</v>
      </c>
      <c r="I51" t="e">
        <f>SUM(E51:G51)</f>
        <v>#N/A</v>
      </c>
      <c r="J51" s="6" t="e">
        <f>_xlfn.RANK.EQ(I51,$I$2:$I$89,1)</f>
        <v>#N/A</v>
      </c>
      <c r="L51" s="7">
        <f>Swim!G59</f>
        <v>0</v>
      </c>
      <c r="M51" s="8">
        <f>Bike!F59</f>
        <v>0</v>
      </c>
      <c r="N51" s="8">
        <f>Run!F59</f>
        <v>0</v>
      </c>
      <c r="P51" s="7">
        <f>SUM(L51:N51)</f>
        <v>0</v>
      </c>
      <c r="Q51" s="5">
        <f>_xlfn.RANK.EQ(P51,$P$2:$P$80,0)</f>
        <v>50</v>
      </c>
      <c r="R51">
        <f>Registrants!F59</f>
        <v>6</v>
      </c>
    </row>
    <row r="52" spans="1:18">
      <c r="A52">
        <f>Registrants!B60</f>
        <v>0</v>
      </c>
      <c r="B52">
        <f>Registrants!C60</f>
        <v>0</v>
      </c>
      <c r="C52">
        <f>Registrants!D60</f>
        <v>0</v>
      </c>
      <c r="E52">
        <f>Swim!J60</f>
        <v>50</v>
      </c>
      <c r="F52" t="e">
        <f>Bike!H60</f>
        <v>#N/A</v>
      </c>
      <c r="G52" t="e">
        <f>Run!H60</f>
        <v>#N/A</v>
      </c>
      <c r="I52" t="e">
        <f>SUM(E52:G52)</f>
        <v>#N/A</v>
      </c>
      <c r="J52" s="6" t="e">
        <f>_xlfn.RANK.EQ(I52,$I$2:$I$89,1)</f>
        <v>#N/A</v>
      </c>
      <c r="L52" s="7">
        <f>Swim!G60</f>
        <v>0</v>
      </c>
      <c r="M52" s="8">
        <f>Bike!F60</f>
        <v>0</v>
      </c>
      <c r="N52" s="8">
        <f>Run!F60</f>
        <v>0</v>
      </c>
      <c r="P52" s="7">
        <f>SUM(L52:N52)</f>
        <v>0</v>
      </c>
      <c r="Q52" s="5">
        <f>_xlfn.RANK.EQ(P52,$P$2:$P$80,0)</f>
        <v>50</v>
      </c>
      <c r="R52">
        <f>Registrants!F60</f>
        <v>6</v>
      </c>
    </row>
    <row r="53" spans="1:18">
      <c r="A53">
        <f>Registrants!B61</f>
        <v>0</v>
      </c>
      <c r="B53">
        <f>Registrants!C61</f>
        <v>0</v>
      </c>
      <c r="C53">
        <f>Registrants!D61</f>
        <v>0</v>
      </c>
      <c r="E53">
        <f>Swim!J61</f>
        <v>50</v>
      </c>
      <c r="F53" t="e">
        <f>Bike!H61</f>
        <v>#N/A</v>
      </c>
      <c r="G53" t="e">
        <f>Run!H61</f>
        <v>#N/A</v>
      </c>
      <c r="I53" t="e">
        <f>SUM(E53:G53)</f>
        <v>#N/A</v>
      </c>
      <c r="J53" s="6" t="e">
        <f>_xlfn.RANK.EQ(I53,$I$2:$I$89,1)</f>
        <v>#N/A</v>
      </c>
      <c r="L53" s="7">
        <f>Swim!G61</f>
        <v>0</v>
      </c>
      <c r="M53" s="8">
        <f>Bike!F61</f>
        <v>0</v>
      </c>
      <c r="N53" s="8">
        <f>Run!F61</f>
        <v>0</v>
      </c>
      <c r="P53" s="7">
        <f>SUM(L53:N53)</f>
        <v>0</v>
      </c>
      <c r="Q53" s="5">
        <f>_xlfn.RANK.EQ(P53,$P$2:$P$80,0)</f>
        <v>50</v>
      </c>
      <c r="R53">
        <f>Registrants!F61</f>
        <v>6</v>
      </c>
    </row>
    <row r="54" spans="1:18">
      <c r="A54">
        <f>Registrants!B62</f>
        <v>0</v>
      </c>
      <c r="B54">
        <f>Registrants!C62</f>
        <v>0</v>
      </c>
      <c r="C54">
        <f>Registrants!D62</f>
        <v>0</v>
      </c>
      <c r="E54">
        <f>Swim!J62</f>
        <v>50</v>
      </c>
      <c r="F54" t="e">
        <f>Bike!H62</f>
        <v>#N/A</v>
      </c>
      <c r="G54" t="e">
        <f>Run!H62</f>
        <v>#N/A</v>
      </c>
      <c r="I54" t="e">
        <f>SUM(E54:G54)</f>
        <v>#N/A</v>
      </c>
      <c r="J54" s="6" t="e">
        <f>_xlfn.RANK.EQ(I54,$I$2:$I$89,1)</f>
        <v>#N/A</v>
      </c>
      <c r="L54" s="7">
        <f>Swim!G62</f>
        <v>0</v>
      </c>
      <c r="M54" s="8">
        <f>Bike!F62</f>
        <v>0</v>
      </c>
      <c r="N54" s="8">
        <f>Run!F62</f>
        <v>0</v>
      </c>
      <c r="P54" s="7">
        <f>SUM(L54:N54)</f>
        <v>0</v>
      </c>
      <c r="Q54" s="5">
        <f>_xlfn.RANK.EQ(P54,$P$2:$P$80,0)</f>
        <v>50</v>
      </c>
      <c r="R54">
        <f>Registrants!F62</f>
        <v>7</v>
      </c>
    </row>
    <row r="55" spans="1:18">
      <c r="A55">
        <f>Registrants!B63</f>
        <v>0</v>
      </c>
      <c r="B55">
        <f>Registrants!C63</f>
        <v>0</v>
      </c>
      <c r="C55">
        <f>Registrants!D63</f>
        <v>0</v>
      </c>
      <c r="E55">
        <f>Swim!J63</f>
        <v>50</v>
      </c>
      <c r="F55" t="e">
        <f>Bike!H63</f>
        <v>#N/A</v>
      </c>
      <c r="G55" t="e">
        <f>Run!H63</f>
        <v>#N/A</v>
      </c>
      <c r="I55" t="e">
        <f>SUM(E55:G55)</f>
        <v>#N/A</v>
      </c>
      <c r="J55" s="6" t="e">
        <f>_xlfn.RANK.EQ(I55,$I$2:$I$89,1)</f>
        <v>#N/A</v>
      </c>
      <c r="L55" s="7">
        <f>Swim!G63</f>
        <v>0</v>
      </c>
      <c r="M55" s="8">
        <f>Bike!F63</f>
        <v>0</v>
      </c>
      <c r="N55" s="8">
        <f>Run!F63</f>
        <v>0</v>
      </c>
      <c r="P55" s="7">
        <f>SUM(L55:N55)</f>
        <v>0</v>
      </c>
      <c r="Q55" s="5">
        <f>_xlfn.RANK.EQ(P55,$P$2:$P$80,0)</f>
        <v>50</v>
      </c>
      <c r="R55">
        <f>Registrants!F63</f>
        <v>7</v>
      </c>
    </row>
    <row r="56" spans="1:18">
      <c r="A56">
        <f>Registrants!B64</f>
        <v>0</v>
      </c>
      <c r="B56">
        <f>Registrants!C64</f>
        <v>0</v>
      </c>
      <c r="C56">
        <f>Registrants!D64</f>
        <v>0</v>
      </c>
      <c r="E56">
        <f>Swim!J64</f>
        <v>50</v>
      </c>
      <c r="F56" t="e">
        <f>Bike!H64</f>
        <v>#N/A</v>
      </c>
      <c r="G56" t="e">
        <f>Run!H64</f>
        <v>#N/A</v>
      </c>
      <c r="I56" t="e">
        <f>SUM(E56:G56)</f>
        <v>#N/A</v>
      </c>
      <c r="J56" s="6" t="e">
        <f>_xlfn.RANK.EQ(I56,$I$2:$I$89,1)</f>
        <v>#N/A</v>
      </c>
      <c r="L56" s="7">
        <f>Swim!G64</f>
        <v>0</v>
      </c>
      <c r="M56" s="8">
        <f>Bike!F64</f>
        <v>0</v>
      </c>
      <c r="N56" s="8">
        <f>Run!F64</f>
        <v>0</v>
      </c>
      <c r="P56" s="7">
        <f>SUM(L56:N56)</f>
        <v>0</v>
      </c>
      <c r="Q56" s="5">
        <f>_xlfn.RANK.EQ(P56,$P$2:$P$80,0)</f>
        <v>50</v>
      </c>
      <c r="R56">
        <f>Registrants!F64</f>
        <v>7</v>
      </c>
    </row>
    <row r="57" spans="1:18">
      <c r="A57">
        <f>Registrants!B65</f>
        <v>0</v>
      </c>
      <c r="B57">
        <f>Registrants!C65</f>
        <v>0</v>
      </c>
      <c r="C57">
        <f>Registrants!D65</f>
        <v>0</v>
      </c>
      <c r="E57">
        <f>Swim!J65</f>
        <v>50</v>
      </c>
      <c r="F57" t="e">
        <f>Bike!H65</f>
        <v>#N/A</v>
      </c>
      <c r="G57" t="e">
        <f>Run!H65</f>
        <v>#N/A</v>
      </c>
      <c r="I57" t="e">
        <f>SUM(E57:G57)</f>
        <v>#N/A</v>
      </c>
      <c r="J57" s="6" t="e">
        <f>_xlfn.RANK.EQ(I57,$I$2:$I$89,1)</f>
        <v>#N/A</v>
      </c>
      <c r="L57" s="7">
        <f>Swim!G65</f>
        <v>0</v>
      </c>
      <c r="M57" s="8">
        <f>Bike!F65</f>
        <v>0</v>
      </c>
      <c r="N57" s="8">
        <f>Run!F65</f>
        <v>0</v>
      </c>
      <c r="P57" s="7">
        <f>SUM(L57:N57)</f>
        <v>0</v>
      </c>
      <c r="Q57" s="5">
        <f>_xlfn.RANK.EQ(P57,$P$2:$P$80,0)</f>
        <v>50</v>
      </c>
      <c r="R57">
        <f>Registrants!F65</f>
        <v>7</v>
      </c>
    </row>
    <row r="58" spans="1:18">
      <c r="A58">
        <f>Registrants!B66</f>
        <v>0</v>
      </c>
      <c r="B58">
        <f>Registrants!C66</f>
        <v>0</v>
      </c>
      <c r="C58">
        <f>Registrants!D66</f>
        <v>0</v>
      </c>
      <c r="E58">
        <f>Swim!J66</f>
        <v>50</v>
      </c>
      <c r="F58" t="e">
        <f>Bike!H66</f>
        <v>#N/A</v>
      </c>
      <c r="G58" t="e">
        <f>Run!H66</f>
        <v>#N/A</v>
      </c>
      <c r="I58" t="e">
        <f>SUM(E58:G58)</f>
        <v>#N/A</v>
      </c>
      <c r="J58" s="6" t="e">
        <f>_xlfn.RANK.EQ(I58,$I$2:$I$89,1)</f>
        <v>#N/A</v>
      </c>
      <c r="L58" s="7">
        <f>Swim!G66</f>
        <v>0</v>
      </c>
      <c r="M58" s="8">
        <f>Bike!F66</f>
        <v>0</v>
      </c>
      <c r="N58" s="8">
        <f>Run!F66</f>
        <v>0</v>
      </c>
      <c r="P58" s="7">
        <f>SUM(L58:N58)</f>
        <v>0</v>
      </c>
      <c r="Q58" s="5">
        <f>_xlfn.RANK.EQ(P58,$P$2:$P$80,0)</f>
        <v>50</v>
      </c>
      <c r="R58">
        <f>Registrants!F66</f>
        <v>7</v>
      </c>
    </row>
    <row r="59" spans="1:18">
      <c r="A59">
        <f>Registrants!B67</f>
        <v>0</v>
      </c>
      <c r="B59">
        <f>Registrants!C67</f>
        <v>0</v>
      </c>
      <c r="C59">
        <f>Registrants!D67</f>
        <v>0</v>
      </c>
      <c r="E59">
        <f>Swim!J67</f>
        <v>50</v>
      </c>
      <c r="F59" t="e">
        <f>Bike!H67</f>
        <v>#N/A</v>
      </c>
      <c r="G59" t="e">
        <f>Run!H67</f>
        <v>#N/A</v>
      </c>
      <c r="I59" t="e">
        <f>SUM(E59:G59)</f>
        <v>#N/A</v>
      </c>
      <c r="J59" s="6" t="e">
        <f>_xlfn.RANK.EQ(I59,$I$2:$I$89,1)</f>
        <v>#N/A</v>
      </c>
      <c r="L59" s="7">
        <f>Swim!G67</f>
        <v>0</v>
      </c>
      <c r="M59" s="8">
        <f>Bike!F67</f>
        <v>0</v>
      </c>
      <c r="N59" s="8">
        <f>Run!F67</f>
        <v>0</v>
      </c>
      <c r="P59" s="7">
        <f>SUM(L59:N59)</f>
        <v>0</v>
      </c>
      <c r="Q59" s="5">
        <f>_xlfn.RANK.EQ(P59,$P$2:$P$80,0)</f>
        <v>50</v>
      </c>
      <c r="R59">
        <f>Registrants!F67</f>
        <v>7</v>
      </c>
    </row>
    <row r="60" spans="1:18">
      <c r="A60">
        <f>Registrants!B68</f>
        <v>0</v>
      </c>
      <c r="B60">
        <f>Registrants!C68</f>
        <v>0</v>
      </c>
      <c r="C60">
        <f>Registrants!D68</f>
        <v>0</v>
      </c>
      <c r="E60">
        <f>Swim!J68</f>
        <v>50</v>
      </c>
      <c r="F60" t="e">
        <f>Bike!H68</f>
        <v>#N/A</v>
      </c>
      <c r="G60" t="e">
        <f>Run!H68</f>
        <v>#N/A</v>
      </c>
      <c r="I60" t="e">
        <f>SUM(E60:G60)</f>
        <v>#N/A</v>
      </c>
      <c r="J60" s="6" t="e">
        <f>_xlfn.RANK.EQ(I60,$I$2:$I$89,1)</f>
        <v>#N/A</v>
      </c>
      <c r="L60" s="7">
        <f>Swim!G68</f>
        <v>0</v>
      </c>
      <c r="M60" s="8">
        <f>Bike!F68</f>
        <v>0</v>
      </c>
      <c r="N60" s="8">
        <f>Run!F68</f>
        <v>0</v>
      </c>
      <c r="P60" s="7">
        <f>SUM(L60:N60)</f>
        <v>0</v>
      </c>
      <c r="Q60" s="5">
        <f>_xlfn.RANK.EQ(P60,$P$2:$P$80,0)</f>
        <v>50</v>
      </c>
      <c r="R60">
        <f>Registrants!F68</f>
        <v>7</v>
      </c>
    </row>
    <row r="61" spans="1:18">
      <c r="A61">
        <f>Registrants!B69</f>
        <v>0</v>
      </c>
      <c r="B61">
        <f>Registrants!C69</f>
        <v>0</v>
      </c>
      <c r="C61">
        <f>Registrants!D69</f>
        <v>0</v>
      </c>
      <c r="E61">
        <f>Swim!J69</f>
        <v>50</v>
      </c>
      <c r="F61" t="e">
        <f>Bike!H69</f>
        <v>#N/A</v>
      </c>
      <c r="G61" t="e">
        <f>Run!H69</f>
        <v>#N/A</v>
      </c>
      <c r="I61" t="e">
        <f>SUM(E61:G61)</f>
        <v>#N/A</v>
      </c>
      <c r="J61" s="6" t="e">
        <f>_xlfn.RANK.EQ(I61,$I$2:$I$89,1)</f>
        <v>#N/A</v>
      </c>
      <c r="L61" s="7">
        <f>Swim!G69</f>
        <v>0</v>
      </c>
      <c r="M61" s="8">
        <f>Bike!F69</f>
        <v>0</v>
      </c>
      <c r="N61" s="8">
        <f>Run!F69</f>
        <v>0</v>
      </c>
      <c r="P61" s="7">
        <f>SUM(L61:N61)</f>
        <v>0</v>
      </c>
      <c r="Q61" s="5">
        <f>_xlfn.RANK.EQ(P61,$P$2:$P$80,0)</f>
        <v>50</v>
      </c>
      <c r="R61">
        <f>Registrants!F69</f>
        <v>7</v>
      </c>
    </row>
    <row r="62" spans="1:18">
      <c r="A62">
        <f>Registrants!B70</f>
        <v>0</v>
      </c>
      <c r="B62">
        <f>Registrants!C70</f>
        <v>0</v>
      </c>
      <c r="C62">
        <f>Registrants!D70</f>
        <v>0</v>
      </c>
      <c r="E62">
        <f>Swim!J70</f>
        <v>50</v>
      </c>
      <c r="F62" t="e">
        <f>Bike!H70</f>
        <v>#N/A</v>
      </c>
      <c r="G62" t="e">
        <f>Run!H70</f>
        <v>#N/A</v>
      </c>
      <c r="I62" t="e">
        <f>SUM(E62:G62)</f>
        <v>#N/A</v>
      </c>
      <c r="J62" s="6" t="e">
        <f>_xlfn.RANK.EQ(I62,$I$2:$I$89,1)</f>
        <v>#N/A</v>
      </c>
      <c r="L62" s="7">
        <f>Swim!G70</f>
        <v>0</v>
      </c>
      <c r="M62" s="8">
        <f>Bike!F70</f>
        <v>0</v>
      </c>
      <c r="N62" s="8">
        <f>Run!F70</f>
        <v>0</v>
      </c>
      <c r="P62" s="7">
        <f>SUM(L62:N62)</f>
        <v>0</v>
      </c>
      <c r="Q62" s="5">
        <f>_xlfn.RANK.EQ(P62,$P$2:$P$80,0)</f>
        <v>50</v>
      </c>
      <c r="R62">
        <f>Registrants!F70</f>
        <v>7</v>
      </c>
    </row>
    <row r="63" spans="1:18">
      <c r="A63">
        <f>Registrants!B71</f>
        <v>0</v>
      </c>
      <c r="B63">
        <f>Registrants!C71</f>
        <v>0</v>
      </c>
      <c r="C63">
        <f>Registrants!D71</f>
        <v>0</v>
      </c>
      <c r="E63">
        <f>Swim!J71</f>
        <v>50</v>
      </c>
      <c r="F63" t="e">
        <f>Bike!H71</f>
        <v>#N/A</v>
      </c>
      <c r="G63" t="e">
        <f>Run!H71</f>
        <v>#N/A</v>
      </c>
      <c r="I63" t="e">
        <f>SUM(E63:G63)</f>
        <v>#N/A</v>
      </c>
      <c r="J63" s="6" t="e">
        <f>_xlfn.RANK.EQ(I63,$I$2:$I$89,1)</f>
        <v>#N/A</v>
      </c>
      <c r="L63" s="7">
        <f>Swim!G71</f>
        <v>0</v>
      </c>
      <c r="M63" s="8">
        <f>Bike!F71</f>
        <v>0</v>
      </c>
      <c r="N63" s="8">
        <f>Run!F71</f>
        <v>0</v>
      </c>
      <c r="P63" s="7">
        <f>SUM(L63:N63)</f>
        <v>0</v>
      </c>
      <c r="Q63" s="5">
        <f>_xlfn.RANK.EQ(P63,$P$2:$P$80,0)</f>
        <v>50</v>
      </c>
      <c r="R63">
        <f>Registrants!F71</f>
        <v>7</v>
      </c>
    </row>
    <row r="64" spans="1:18">
      <c r="A64">
        <f>Registrants!B72</f>
        <v>0</v>
      </c>
      <c r="B64">
        <f>Registrants!C72</f>
        <v>0</v>
      </c>
      <c r="C64">
        <f>Registrants!D72</f>
        <v>0</v>
      </c>
      <c r="E64">
        <f>Swim!J72</f>
        <v>50</v>
      </c>
      <c r="F64" t="e">
        <f>Bike!H72</f>
        <v>#N/A</v>
      </c>
      <c r="G64" t="e">
        <f>Run!H72</f>
        <v>#N/A</v>
      </c>
      <c r="I64" t="e">
        <f>SUM(E64:G64)</f>
        <v>#N/A</v>
      </c>
      <c r="J64" s="6" t="e">
        <f>_xlfn.RANK.EQ(I64,$I$2:$I$89,1)</f>
        <v>#N/A</v>
      </c>
      <c r="L64" s="7">
        <f>Swim!G72</f>
        <v>0</v>
      </c>
      <c r="M64" s="8">
        <f>Bike!F72</f>
        <v>0</v>
      </c>
      <c r="N64" s="8">
        <f>Run!F72</f>
        <v>0</v>
      </c>
      <c r="P64" s="7">
        <f>SUM(L64:N64)</f>
        <v>0</v>
      </c>
      <c r="Q64" s="5">
        <f>_xlfn.RANK.EQ(P64,$P$2:$P$80,0)</f>
        <v>50</v>
      </c>
      <c r="R64">
        <f>Registrants!F72</f>
        <v>8</v>
      </c>
    </row>
    <row r="65" spans="1:18">
      <c r="A65">
        <v>0</v>
      </c>
      <c r="B65">
        <v>0</v>
      </c>
      <c r="C65">
        <v>0</v>
      </c>
      <c r="E65">
        <f>Swim!J73</f>
        <v>50</v>
      </c>
      <c r="F65" t="e">
        <f>Bike!H73</f>
        <v>#N/A</v>
      </c>
      <c r="G65" t="e">
        <f>Run!H73</f>
        <v>#N/A</v>
      </c>
      <c r="I65" t="e">
        <f>SUM(E65:G65)</f>
        <v>#N/A</v>
      </c>
      <c r="J65" s="6" t="e">
        <f>_xlfn.RANK.EQ(I65,$I$2:$I$89,1)</f>
        <v>#N/A</v>
      </c>
      <c r="L65" s="7">
        <f>Swim!G73</f>
        <v>0</v>
      </c>
      <c r="M65" s="8">
        <f>Bike!F73</f>
        <v>0</v>
      </c>
      <c r="N65" s="8">
        <f>Run!F73</f>
        <v>0</v>
      </c>
      <c r="P65" s="7">
        <f>SUM(L65:N65)</f>
        <v>0</v>
      </c>
      <c r="Q65" s="5">
        <f>_xlfn.RANK.EQ(P65,$P$2:$P$80,0)</f>
        <v>50</v>
      </c>
      <c r="R65">
        <f>Registrants!F73</f>
        <v>8</v>
      </c>
    </row>
    <row r="66" spans="1:18">
      <c r="A66">
        <f>Registrants!B74</f>
        <v>0</v>
      </c>
      <c r="B66">
        <f>Registrants!C74</f>
        <v>0</v>
      </c>
      <c r="C66">
        <f>Registrants!D74</f>
        <v>0</v>
      </c>
      <c r="E66">
        <f>Swim!J74</f>
        <v>50</v>
      </c>
      <c r="F66" t="e">
        <f>Bike!H74</f>
        <v>#N/A</v>
      </c>
      <c r="G66" t="e">
        <f>Run!H74</f>
        <v>#N/A</v>
      </c>
      <c r="I66" t="e">
        <f>SUM(E66:G66)</f>
        <v>#N/A</v>
      </c>
      <c r="J66" s="6" t="e">
        <f>_xlfn.RANK.EQ(I66,$I$2:$I$89,1)</f>
        <v>#N/A</v>
      </c>
      <c r="L66" s="7">
        <f>Swim!G74</f>
        <v>0</v>
      </c>
      <c r="M66" s="8">
        <f>Bike!F74</f>
        <v>0</v>
      </c>
      <c r="N66" s="8">
        <f>Run!F74</f>
        <v>0</v>
      </c>
      <c r="P66" s="7">
        <f>SUM(L66:N66)</f>
        <v>0</v>
      </c>
      <c r="Q66" s="5">
        <f>_xlfn.RANK.EQ(P66,$P$2:$P$80,0)</f>
        <v>50</v>
      </c>
      <c r="R66">
        <f>Registrants!F74</f>
        <v>8</v>
      </c>
    </row>
    <row r="67" spans="1:18">
      <c r="A67">
        <f>Registrants!B75</f>
        <v>0</v>
      </c>
      <c r="B67">
        <f>Registrants!C75</f>
        <v>0</v>
      </c>
      <c r="C67">
        <f>Registrants!D75</f>
        <v>0</v>
      </c>
      <c r="E67">
        <f>Swim!J75</f>
        <v>50</v>
      </c>
      <c r="F67" t="e">
        <f>Bike!H75</f>
        <v>#N/A</v>
      </c>
      <c r="G67" t="e">
        <f>Run!H75</f>
        <v>#N/A</v>
      </c>
      <c r="I67" t="e">
        <f>SUM(E67:G67)</f>
        <v>#N/A</v>
      </c>
      <c r="J67" s="6" t="e">
        <f>_xlfn.RANK.EQ(I67,$I$2:$I$89,1)</f>
        <v>#N/A</v>
      </c>
      <c r="L67" s="7">
        <f>Swim!G75</f>
        <v>0</v>
      </c>
      <c r="M67" s="8">
        <f>Bike!F75</f>
        <v>0</v>
      </c>
      <c r="N67" s="8">
        <f>Run!F75</f>
        <v>0</v>
      </c>
      <c r="P67" s="7">
        <f>SUM(L67:N67)</f>
        <v>0</v>
      </c>
      <c r="Q67" s="5">
        <f>_xlfn.RANK.EQ(P67,$P$2:$P$80,0)</f>
        <v>50</v>
      </c>
      <c r="R67">
        <f>Registrants!F75</f>
        <v>8</v>
      </c>
    </row>
    <row r="68" spans="1:18">
      <c r="A68">
        <f>Registrants!B76</f>
        <v>0</v>
      </c>
      <c r="B68">
        <f>Registrants!C76</f>
        <v>0</v>
      </c>
      <c r="C68">
        <f>Registrants!D76</f>
        <v>0</v>
      </c>
      <c r="E68">
        <f>Swim!J76</f>
        <v>50</v>
      </c>
      <c r="F68" t="e">
        <f>Bike!H76</f>
        <v>#N/A</v>
      </c>
      <c r="G68" t="e">
        <f>Run!H76</f>
        <v>#N/A</v>
      </c>
      <c r="I68" t="e">
        <f>SUM(E68:G68)</f>
        <v>#N/A</v>
      </c>
      <c r="J68" s="6" t="e">
        <f>_xlfn.RANK.EQ(I68,$I$2:$I$89,1)</f>
        <v>#N/A</v>
      </c>
      <c r="L68" s="7">
        <f>Swim!G76</f>
        <v>0</v>
      </c>
      <c r="M68" s="8">
        <f>Bike!F76</f>
        <v>0</v>
      </c>
      <c r="N68" s="8">
        <f>Run!F76</f>
        <v>0</v>
      </c>
      <c r="P68" s="7">
        <f>SUM(L68:N68)</f>
        <v>0</v>
      </c>
      <c r="Q68" s="5">
        <f>_xlfn.RANK.EQ(P68,$P$2:$P$80,0)</f>
        <v>50</v>
      </c>
      <c r="R68">
        <f>Registrants!F76</f>
        <v>8</v>
      </c>
    </row>
    <row r="69" spans="1:18">
      <c r="A69">
        <f>Registrants!B77</f>
        <v>0</v>
      </c>
      <c r="B69">
        <f>Registrants!C77</f>
        <v>0</v>
      </c>
      <c r="C69">
        <f>Registrants!D77</f>
        <v>0</v>
      </c>
      <c r="E69">
        <f>Swim!J77</f>
        <v>50</v>
      </c>
      <c r="F69" t="e">
        <f>Bike!H77</f>
        <v>#N/A</v>
      </c>
      <c r="G69" t="e">
        <f>Run!H77</f>
        <v>#N/A</v>
      </c>
      <c r="I69" t="e">
        <f>SUM(E69:G69)</f>
        <v>#N/A</v>
      </c>
      <c r="J69" s="6" t="e">
        <f>_xlfn.RANK.EQ(I69,$I$2:$I$89,1)</f>
        <v>#N/A</v>
      </c>
      <c r="L69" s="7">
        <f>Swim!G77</f>
        <v>0</v>
      </c>
      <c r="M69" s="8">
        <f>Bike!F77</f>
        <v>0</v>
      </c>
      <c r="N69" s="8">
        <f>Run!F77</f>
        <v>0</v>
      </c>
      <c r="P69" s="7">
        <f>SUM(L69:N69)</f>
        <v>0</v>
      </c>
      <c r="Q69" s="5">
        <f>_xlfn.RANK.EQ(P69,$P$2:$P$80,0)</f>
        <v>50</v>
      </c>
      <c r="R69">
        <f>Registrants!F77</f>
        <v>8</v>
      </c>
    </row>
    <row r="70" spans="1:18">
      <c r="A70">
        <f>Registrants!B78</f>
        <v>0</v>
      </c>
      <c r="B70">
        <f>Registrants!C78</f>
        <v>0</v>
      </c>
      <c r="C70">
        <f>Registrants!D78</f>
        <v>0</v>
      </c>
      <c r="E70">
        <f>Swim!J78</f>
        <v>50</v>
      </c>
      <c r="F70" t="e">
        <f>Bike!H78</f>
        <v>#N/A</v>
      </c>
      <c r="G70" t="e">
        <f>Run!H78</f>
        <v>#N/A</v>
      </c>
      <c r="I70" t="e">
        <f>SUM(E70:G70)</f>
        <v>#N/A</v>
      </c>
      <c r="J70" s="6" t="e">
        <f>_xlfn.RANK.EQ(I70,$I$2:$I$89,1)</f>
        <v>#N/A</v>
      </c>
      <c r="L70" s="7">
        <f>Swim!G78</f>
        <v>0</v>
      </c>
      <c r="M70" s="8">
        <f>Bike!F78</f>
        <v>0</v>
      </c>
      <c r="N70" s="8">
        <f>Run!F78</f>
        <v>0</v>
      </c>
      <c r="P70" s="7">
        <f>SUM(L70:N70)</f>
        <v>0</v>
      </c>
      <c r="Q70" s="5">
        <f>_xlfn.RANK.EQ(P70,$P$2:$P$80,0)</f>
        <v>50</v>
      </c>
      <c r="R70">
        <f>Registrants!F78</f>
        <v>8</v>
      </c>
    </row>
    <row r="71" spans="1:18">
      <c r="A71">
        <f>Registrants!B79</f>
        <v>0</v>
      </c>
      <c r="B71">
        <f>Registrants!C79</f>
        <v>0</v>
      </c>
      <c r="C71">
        <f>Registrants!D79</f>
        <v>0</v>
      </c>
      <c r="E71">
        <f>Swim!J79</f>
        <v>50</v>
      </c>
      <c r="F71" t="e">
        <f>Bike!H79</f>
        <v>#N/A</v>
      </c>
      <c r="G71" t="e">
        <f>Run!H79</f>
        <v>#N/A</v>
      </c>
      <c r="I71" t="e">
        <f>SUM(E71:G71)</f>
        <v>#N/A</v>
      </c>
      <c r="J71" s="6" t="e">
        <f>_xlfn.RANK.EQ(I71,$I$2:$I$89,1)</f>
        <v>#N/A</v>
      </c>
      <c r="L71" s="7">
        <f>Swim!G79</f>
        <v>0</v>
      </c>
      <c r="M71" s="8">
        <f>Bike!F79</f>
        <v>0</v>
      </c>
      <c r="N71" s="8">
        <f>Run!F79</f>
        <v>0</v>
      </c>
      <c r="P71" s="7">
        <f>SUM(L71:N71)</f>
        <v>0</v>
      </c>
      <c r="Q71" s="5">
        <f>_xlfn.RANK.EQ(P71,$P$2:$P$80,0)</f>
        <v>50</v>
      </c>
      <c r="R71">
        <f>Registrants!F79</f>
        <v>8</v>
      </c>
    </row>
    <row r="72" spans="1:18">
      <c r="A72">
        <f>Registrants!B80</f>
        <v>0</v>
      </c>
      <c r="B72">
        <f>Registrants!C80</f>
        <v>0</v>
      </c>
      <c r="C72">
        <f>Registrants!D80</f>
        <v>0</v>
      </c>
      <c r="E72">
        <f>Swim!J80</f>
        <v>50</v>
      </c>
      <c r="F72" t="e">
        <f>Bike!H80</f>
        <v>#N/A</v>
      </c>
      <c r="G72" t="e">
        <f>Run!H80</f>
        <v>#N/A</v>
      </c>
      <c r="I72" t="e">
        <f>SUM(E72:G72)</f>
        <v>#N/A</v>
      </c>
      <c r="J72" s="6" t="e">
        <f>_xlfn.RANK.EQ(I72,$I$2:$I$89,1)</f>
        <v>#N/A</v>
      </c>
      <c r="L72" s="7">
        <f>Swim!G80</f>
        <v>0</v>
      </c>
      <c r="M72" s="8">
        <f>Bike!F80</f>
        <v>0</v>
      </c>
      <c r="N72" s="8">
        <f>Run!F80</f>
        <v>0</v>
      </c>
      <c r="P72" s="7">
        <f>SUM(L72:N72)</f>
        <v>0</v>
      </c>
      <c r="Q72" s="5">
        <f>_xlfn.RANK.EQ(P72,$P$2:$P$80,0)</f>
        <v>50</v>
      </c>
      <c r="R72">
        <f>Registrants!F80</f>
        <v>8</v>
      </c>
    </row>
    <row r="73" spans="1:18">
      <c r="A73" t="str">
        <f>Registrants!B9</f>
        <v>Hannah Landry</v>
      </c>
      <c r="B73">
        <f>Registrants!C9</f>
        <v>31</v>
      </c>
      <c r="C73" t="str">
        <f>Registrants!D9</f>
        <v>F</v>
      </c>
      <c r="E73">
        <f>Swim!J9</f>
        <v>50</v>
      </c>
      <c r="F73" t="e">
        <f>Bike!H9</f>
        <v>#N/A</v>
      </c>
      <c r="G73" t="e">
        <f>Run!H9</f>
        <v>#N/A</v>
      </c>
      <c r="I73" t="e">
        <f>SUM(E73:G73)</f>
        <v>#N/A</v>
      </c>
      <c r="J73" s="6" t="e">
        <f>_xlfn.RANK.EQ(I73,$I$2:$I$89,1)</f>
        <v>#N/A</v>
      </c>
      <c r="L73" s="7">
        <f>Swim!G9</f>
        <v>0</v>
      </c>
      <c r="M73" s="8">
        <f>Bike!F9</f>
        <v>0</v>
      </c>
      <c r="N73" s="8">
        <f>Run!F9</f>
        <v>0</v>
      </c>
      <c r="P73" s="7">
        <f>SUM(L73:N73)</f>
        <v>0</v>
      </c>
      <c r="Q73" s="5">
        <f>_xlfn.RANK.EQ(P73,$P$2:$P$80,0)</f>
        <v>50</v>
      </c>
      <c r="R73">
        <f>Registrants!F9</f>
        <v>1</v>
      </c>
    </row>
    <row r="74" spans="1:18">
      <c r="A74" t="str">
        <f>Registrants!B10</f>
        <v>Kim Vetere</v>
      </c>
      <c r="B74">
        <f>Registrants!C10</f>
        <v>45</v>
      </c>
      <c r="C74" t="str">
        <f>Registrants!D10</f>
        <v>F</v>
      </c>
      <c r="E74">
        <f>Swim!J10</f>
        <v>50</v>
      </c>
      <c r="F74" t="e">
        <f>Bike!H10</f>
        <v>#N/A</v>
      </c>
      <c r="G74" t="e">
        <f>Run!H10</f>
        <v>#N/A</v>
      </c>
      <c r="I74" t="e">
        <f>SUM(E74:G74)</f>
        <v>#N/A</v>
      </c>
      <c r="J74" s="6" t="e">
        <f>_xlfn.RANK.EQ(I74,$I$2:$I$89,1)</f>
        <v>#N/A</v>
      </c>
      <c r="L74" s="7">
        <f>Swim!G10</f>
        <v>0</v>
      </c>
      <c r="M74" s="8">
        <f>Bike!F10</f>
        <v>0</v>
      </c>
      <c r="N74" s="8">
        <f>Run!F10</f>
        <v>0</v>
      </c>
      <c r="P74" s="7">
        <f>SUM(L74:N74)</f>
        <v>0</v>
      </c>
      <c r="Q74" s="5">
        <f>_xlfn.RANK.EQ(P74,$P$2:$P$80,0)</f>
        <v>50</v>
      </c>
      <c r="R74">
        <f>Registrants!F10</f>
        <v>1</v>
      </c>
    </row>
    <row r="75" spans="1:18">
      <c r="A75" t="str">
        <f>Registrants!B44</f>
        <v>Stephanie Mann</v>
      </c>
      <c r="B75">
        <f>Registrants!C44</f>
        <v>51</v>
      </c>
      <c r="C75" t="str">
        <f>Registrants!D44</f>
        <v>F</v>
      </c>
      <c r="E75">
        <f>Swim!J44</f>
        <v>50</v>
      </c>
      <c r="F75" t="e">
        <f>Bike!H44</f>
        <v>#N/A</v>
      </c>
      <c r="G75" t="e">
        <f>Run!H44</f>
        <v>#N/A</v>
      </c>
      <c r="I75" t="e">
        <f>SUM(E75:G75)</f>
        <v>#N/A</v>
      </c>
      <c r="J75" s="6" t="e">
        <f>_xlfn.RANK.EQ(I75,$I$2:$I$89,1)</f>
        <v>#N/A</v>
      </c>
      <c r="L75" s="7">
        <f>Swim!G44</f>
        <v>0</v>
      </c>
      <c r="M75" s="8">
        <f>Bike!F44</f>
        <v>0</v>
      </c>
      <c r="N75" s="8">
        <f>Run!F44</f>
        <v>0</v>
      </c>
      <c r="P75" s="7">
        <f>SUM(L75:N75)</f>
        <v>0</v>
      </c>
      <c r="Q75" s="5">
        <f>_xlfn.RANK.EQ(P75,$P$2:$P$80,0)</f>
        <v>50</v>
      </c>
      <c r="R75">
        <f>Registrants!F44</f>
        <v>5</v>
      </c>
    </row>
    <row r="76" spans="1:18">
      <c r="A76" t="str">
        <f>Registrants!B31</f>
        <v>Stephanie Romano</v>
      </c>
      <c r="B76">
        <f>Registrants!C31</f>
        <v>62</v>
      </c>
      <c r="C76" t="str">
        <f>Registrants!D31</f>
        <v>F</v>
      </c>
      <c r="E76">
        <f>Swim!J31</f>
        <v>50</v>
      </c>
      <c r="F76" t="e">
        <f>Bike!H31</f>
        <v>#N/A</v>
      </c>
      <c r="G76" t="e">
        <f>Run!H31</f>
        <v>#N/A</v>
      </c>
      <c r="I76" t="e">
        <f>SUM(E76:G76)</f>
        <v>#N/A</v>
      </c>
      <c r="J76" s="6" t="e">
        <f>_xlfn.RANK.EQ(I76,$I$2:$I$89,1)</f>
        <v>#N/A</v>
      </c>
      <c r="L76" s="7">
        <f>Swim!G31</f>
        <v>0</v>
      </c>
      <c r="M76" s="8">
        <f>Bike!F31</f>
        <v>0</v>
      </c>
      <c r="N76" s="8">
        <f>Run!F31</f>
        <v>0</v>
      </c>
      <c r="P76" s="7">
        <f>SUM(L76:N76)</f>
        <v>0</v>
      </c>
      <c r="Q76" s="5">
        <f>_xlfn.RANK.EQ(P76,$P$2:$P$80,0)</f>
        <v>50</v>
      </c>
      <c r="R76">
        <f>Registrants!F31</f>
        <v>3</v>
      </c>
    </row>
    <row r="77" spans="1:18">
      <c r="A77" t="e">
        <f>Registrants!#REF!</f>
        <v>#REF!</v>
      </c>
      <c r="B77" t="e">
        <f>Registrants!#REF!</f>
        <v>#REF!</v>
      </c>
      <c r="C77">
        <f>Registrants!D54</f>
        <v>0</v>
      </c>
      <c r="E77">
        <f>Swim!J54</f>
        <v>22</v>
      </c>
      <c r="F77">
        <f>Bike!H54</f>
        <v>30</v>
      </c>
      <c r="G77">
        <f>Run!H54</f>
        <v>32</v>
      </c>
      <c r="I77">
        <f>SUM(E77:G77)</f>
        <v>84</v>
      </c>
      <c r="J77" s="6" t="e">
        <f>_xlfn.RANK.EQ(I77,$I$2:$I$89,1)</f>
        <v>#N/A</v>
      </c>
      <c r="L77" s="7">
        <f>Swim!G54</f>
        <v>0.24147734999999998</v>
      </c>
      <c r="M77" s="8">
        <f>Bike!F54</f>
        <v>5.4</v>
      </c>
      <c r="N77" s="8">
        <f>Run!F54</f>
        <v>1.67</v>
      </c>
      <c r="P77" s="7">
        <f>SUM(L77:N77)</f>
        <v>7.3114773500000005</v>
      </c>
      <c r="Q77" s="5">
        <f>_xlfn.RANK.EQ(P77,$P$2:$P$80,0)</f>
        <v>32</v>
      </c>
      <c r="R77">
        <f>Registrants!F54</f>
        <v>6</v>
      </c>
    </row>
    <row r="78" spans="1:18">
      <c r="A78" t="e">
        <f>Registrants!#REF!</f>
        <v>#REF!</v>
      </c>
      <c r="B78" t="e">
        <f>Registrants!#REF!</f>
        <v>#REF!</v>
      </c>
      <c r="C78" t="str">
        <f>Registrants!D55</f>
        <v>F</v>
      </c>
      <c r="E78">
        <f>Swim!J55</f>
        <v>15</v>
      </c>
      <c r="F78">
        <f>Bike!H55</f>
        <v>33</v>
      </c>
      <c r="G78">
        <f>Run!H55</f>
        <v>14</v>
      </c>
      <c r="I78">
        <f>SUM(E78:G78)</f>
        <v>62</v>
      </c>
      <c r="J78" s="6" t="e">
        <f>_xlfn.RANK.EQ(I78,$I$2:$I$89,1)</f>
        <v>#N/A</v>
      </c>
      <c r="L78" s="7">
        <f>Swim!G55</f>
        <v>0.25568189999999996</v>
      </c>
      <c r="M78" s="8">
        <f>Bike!F55</f>
        <v>5.3</v>
      </c>
      <c r="N78" s="8">
        <f>Run!F55</f>
        <v>2.2999999999999998</v>
      </c>
      <c r="P78" s="7">
        <f>SUM(L78:N78)</f>
        <v>7.8556818999999996</v>
      </c>
      <c r="Q78" s="5">
        <f>_xlfn.RANK.EQ(P78,$P$2:$P$80,0)</f>
        <v>24</v>
      </c>
      <c r="R78">
        <f>Registrants!F55</f>
        <v>6</v>
      </c>
    </row>
    <row r="79" spans="1:18">
      <c r="A79" t="e">
        <f>Registrants!#REF!</f>
        <v>#REF!</v>
      </c>
      <c r="B79" t="e">
        <f>Registrants!#REF!</f>
        <v>#REF!</v>
      </c>
      <c r="C79" t="str">
        <f>Registrants!D56</f>
        <v>F</v>
      </c>
      <c r="E79">
        <f>Swim!J56</f>
        <v>39</v>
      </c>
      <c r="F79">
        <f>Bike!H56</f>
        <v>33</v>
      </c>
      <c r="G79">
        <f>Run!H56</f>
        <v>8</v>
      </c>
      <c r="I79">
        <f>SUM(E79:G79)</f>
        <v>80</v>
      </c>
      <c r="J79" s="6" t="e">
        <f>_xlfn.RANK.EQ(I79,$I$2:$I$89,1)</f>
        <v>#N/A</v>
      </c>
      <c r="L79" s="7">
        <f>Swim!G56</f>
        <v>0.1988637</v>
      </c>
      <c r="M79" s="8">
        <f>Bike!F56</f>
        <v>5.3</v>
      </c>
      <c r="N79" s="8">
        <f>Run!F56</f>
        <v>2.52</v>
      </c>
      <c r="P79" s="7">
        <f>SUM(L79:N79)</f>
        <v>8.0188637000000007</v>
      </c>
      <c r="Q79" s="5">
        <f>_xlfn.RANK.EQ(P79,$P$2:$P$80,0)</f>
        <v>21</v>
      </c>
      <c r="R79">
        <f>Registrants!F56</f>
        <v>6</v>
      </c>
    </row>
    <row r="80" spans="1:18">
      <c r="A80" t="e">
        <f>Registrants!#REF!</f>
        <v>#REF!</v>
      </c>
      <c r="B80" t="e">
        <f>Registrants!#REF!</f>
        <v>#REF!</v>
      </c>
      <c r="C80">
        <f>Registrants!D57</f>
        <v>0</v>
      </c>
      <c r="E80">
        <f>Swim!J57</f>
        <v>50</v>
      </c>
      <c r="F80" t="e">
        <f>Bike!H57</f>
        <v>#N/A</v>
      </c>
      <c r="G80" t="e">
        <f>Run!H57</f>
        <v>#N/A</v>
      </c>
      <c r="I80" t="e">
        <f>SUM(E80:G80)</f>
        <v>#N/A</v>
      </c>
      <c r="J80" s="6" t="e">
        <f>_xlfn.RANK.EQ(I80,$I$2:$I$89,1)</f>
        <v>#N/A</v>
      </c>
      <c r="L80" s="7">
        <f>Swim!G57</f>
        <v>0</v>
      </c>
      <c r="M80" s="8">
        <f>Bike!F57</f>
        <v>0</v>
      </c>
      <c r="N80" s="8">
        <f>Run!F57</f>
        <v>0</v>
      </c>
      <c r="P80" s="7">
        <f>SUM(L80:N80)</f>
        <v>0</v>
      </c>
      <c r="Q80" s="5">
        <f>_xlfn.RANK.EQ(P80,$P$2:$P$80,0)</f>
        <v>50</v>
      </c>
      <c r="R80">
        <f>Registrants!F57</f>
        <v>6</v>
      </c>
    </row>
  </sheetData>
  <sortState xmlns:xlrd2="http://schemas.microsoft.com/office/spreadsheetml/2017/richdata2" ref="A2:R49">
    <sortCondition ref="C2:C49"/>
    <sortCondition ref="B2:B49"/>
    <sortCondition ref="Q2:Q49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/>
  <cp:revision/>
  <dcterms:created xsi:type="dcterms:W3CDTF">2018-02-20T15:29:10Z</dcterms:created>
  <dcterms:modified xsi:type="dcterms:W3CDTF">2026-02-22T17:52:56Z</dcterms:modified>
  <cp:category/>
  <cp:contentStatus/>
</cp:coreProperties>
</file>